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Upgrade to Full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Gant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$#,##0;[Red]-$#,##0"/>
    <numFmt numFmtId="166" formatCode="0.0%"/>
    <numFmt numFmtId="167" formatCode="d mmm"/>
    <numFmt numFmtId="168" formatCode="0.0"/>
  </numFmts>
  <fonts count="15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67085"/>
      <sz val="10"/>
    </font>
    <font>
      <b val="1"/>
      <color rgb="00B42318"/>
    </font>
    <font>
      <b val="1"/>
    </font>
    <font>
      <b val="1"/>
      <color rgb="00FFFFFF"/>
      <sz val="12"/>
    </font>
    <font>
      <b val="1"/>
      <color rgb="00FFFFFF"/>
    </font>
    <font>
      <b val="1"/>
      <color rgb="00FFFFFF"/>
      <sz val="8"/>
    </font>
    <font>
      <b val="1"/>
      <color rgb="002563EB"/>
      <sz val="12"/>
    </font>
    <font>
      <b val="1"/>
      <color rgb="00FFFFFF"/>
      <sz val="10"/>
    </font>
    <font>
      <b val="1"/>
      <color rgb="001F3A5F"/>
      <sz val="12"/>
    </font>
    <font>
      <color rgb="00667085"/>
    </font>
    <font>
      <i val="1"/>
      <color rgb="00667085"/>
    </font>
    <font>
      <b val="1"/>
      <color rgb="00FFFFFF"/>
      <sz val="14"/>
    </font>
    <font>
      <b val="1"/>
      <color rgb="001F3A5F"/>
    </font>
  </fonts>
  <fills count="10">
    <fill>
      <patternFill/>
    </fill>
    <fill>
      <patternFill patternType="gray125"/>
    </fill>
    <fill>
      <patternFill patternType="solid">
        <fgColor rgb="00FEE4E2"/>
      </patternFill>
    </fill>
    <fill>
      <patternFill patternType="solid">
        <fgColor rgb="00FFF4CC"/>
      </patternFill>
    </fill>
    <fill>
      <patternFill patternType="solid">
        <fgColor rgb="002A9D8F"/>
      </patternFill>
    </fill>
    <fill>
      <patternFill patternType="solid">
        <fgColor rgb="001F3A5F"/>
      </patternFill>
    </fill>
    <fill>
      <patternFill patternType="solid">
        <fgColor rgb="00E8F1F8"/>
      </patternFill>
    </fill>
    <fill>
      <patternFill patternType="solid">
        <fgColor rgb="002563EB"/>
      </patternFill>
    </fill>
    <fill>
      <patternFill patternType="solid">
        <fgColor rgb="00B42318"/>
      </patternFill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0" fillId="3" borderId="1" pivotButton="0" quotePrefix="0" xfId="0"/>
    <xf numFmtId="0" fontId="0" fillId="6" borderId="1" pivotButton="0" quotePrefix="0" xfId="0"/>
    <xf numFmtId="0" fontId="3" fillId="2" borderId="1" pivotButton="0" quotePrefix="0" xfId="0"/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165" fontId="0" fillId="3" borderId="1" applyProtection="1" pivotButton="0" quotePrefix="0" xfId="0">
      <protection locked="0" hidden="0"/>
    </xf>
    <xf numFmtId="0" fontId="5" fillId="4" borderId="0" pivotButton="0" quotePrefix="0" xfId="0"/>
    <xf numFmtId="0" fontId="8" fillId="0" borderId="0" pivotButton="0" quotePrefix="0" xfId="0"/>
    <xf numFmtId="0" fontId="9" fillId="7" borderId="1" applyAlignment="1" pivotButton="0" quotePrefix="0" xfId="0">
      <alignment horizontal="center"/>
    </xf>
    <xf numFmtId="0" fontId="0" fillId="0" borderId="4" pivotButton="0" quotePrefix="0" xfId="0"/>
    <xf numFmtId="0" fontId="9" fillId="5" borderId="1" applyAlignment="1" pivotButton="0" quotePrefix="0" xfId="0">
      <alignment horizontal="center"/>
    </xf>
    <xf numFmtId="0" fontId="9" fillId="8" borderId="1" applyAlignment="1" pivotButton="0" quotePrefix="0" xfId="0">
      <alignment horizontal="center"/>
    </xf>
    <xf numFmtId="0" fontId="9" fillId="4" borderId="1" applyAlignment="1" pivotButton="0" quotePrefix="0" xfId="0">
      <alignment horizontal="center"/>
    </xf>
    <xf numFmtId="166" fontId="1" fillId="6" borderId="1" applyAlignment="1" pivotButton="0" quotePrefix="0" xfId="0">
      <alignment horizontal="center" vertical="center"/>
    </xf>
    <xf numFmtId="49" fontId="1" fillId="6" borderId="1" applyAlignment="1" pivotButton="0" quotePrefix="0" xfId="0">
      <alignment horizontal="center" vertical="center"/>
    </xf>
    <xf numFmtId="1" fontId="1" fillId="6" borderId="1" applyAlignment="1" pivotButton="0" quotePrefix="0" xfId="0">
      <alignment horizontal="center" vertical="center"/>
    </xf>
    <xf numFmtId="164" fontId="1" fillId="6" borderId="1" applyAlignment="1" pivotButton="0" quotePrefix="0" xfId="0">
      <alignment horizontal="center" vertical="center"/>
    </xf>
    <xf numFmtId="0" fontId="0" fillId="4" borderId="0" pivotButton="0" quotePrefix="0" xfId="0"/>
    <xf numFmtId="0" fontId="6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1" fontId="0" fillId="6" borderId="1" pivotButton="0" quotePrefix="0" xfId="0"/>
    <xf numFmtId="166" fontId="0" fillId="6" borderId="1" pivotButton="0" quotePrefix="0" xfId="0"/>
    <xf numFmtId="165" fontId="0" fillId="6" borderId="1" pivotButton="0" quotePrefix="0" xfId="0"/>
    <xf numFmtId="167" fontId="7" fillId="5" borderId="0" applyAlignment="1" pivotButton="0" quotePrefix="0" xfId="0">
      <alignment horizontal="center" textRotation="90"/>
    </xf>
    <xf numFmtId="164" fontId="0" fillId="6" borderId="1" pivotButton="0" quotePrefix="0" xfId="0"/>
    <xf numFmtId="9" fontId="0" fillId="3" borderId="1" applyProtection="1" pivotButton="0" quotePrefix="0" xfId="0">
      <protection locked="0" hidden="0"/>
    </xf>
    <xf numFmtId="168" fontId="0" fillId="6" borderId="1" pivotButton="0" quotePrefix="0" xfId="0"/>
    <xf numFmtId="0" fontId="3" fillId="0" borderId="0" pivotButton="0" quotePrefix="0" xfId="0"/>
    <xf numFmtId="0" fontId="13" fillId="4" borderId="0" pivotButton="0" quotePrefix="0" xfId="0"/>
    <xf numFmtId="0" fontId="5" fillId="5" borderId="0" pivotButton="0" quotePrefix="0" xfId="0"/>
    <xf numFmtId="0" fontId="6" fillId="5" borderId="0" applyAlignment="1" pivotButton="0" quotePrefix="0" xfId="0">
      <alignment horizontal="center"/>
    </xf>
    <xf numFmtId="0" fontId="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center" wrapText="1"/>
    </xf>
    <xf numFmtId="0" fontId="0" fillId="9" borderId="0" applyAlignment="1" pivotButton="0" quotePrefix="0" xfId="0">
      <alignment horizontal="left" wrapText="1"/>
    </xf>
    <xf numFmtId="0" fontId="0" fillId="9" borderId="0" applyAlignment="1" pivotButton="0" quotePrefix="0" xfId="0">
      <alignment horizontal="center" wrapText="1"/>
    </xf>
    <xf numFmtId="0" fontId="14" fillId="0" borderId="0" pivotButton="0" quotePrefix="0" xfId="0"/>
    <xf numFmtId="166" fontId="1" fillId="6" borderId="1" applyAlignment="1" pivotButton="0" quotePrefix="0" xfId="0">
      <alignment horizontal="center" vertical="center"/>
    </xf>
    <xf numFmtId="166" fontId="0" fillId="6" borderId="1" pivotButton="0" quotePrefix="0" xfId="0"/>
    <xf numFmtId="167" fontId="7" fillId="5" borderId="0" applyAlignment="1" pivotButton="0" quotePrefix="0" xfId="0">
      <alignment horizontal="center" textRotation="90"/>
    </xf>
    <xf numFmtId="168" fontId="0" fillId="6" borderId="1" pivotButton="0" quotePrefix="0" xfId="0"/>
    <xf numFmtId="1" fontId="3" fillId="2" borderId="1" pivotButton="0" quotePrefix="0" xfId="0"/>
  </cellXfs>
  <cellStyles count="1">
    <cellStyle name="Normal" xfId="0" builtinId="0" hidden="0"/>
  </cellStyles>
  <dxfs count="8">
    <dxf>
      <fill>
        <patternFill patternType="solid">
          <fgColor rgb="0012B76A"/>
        </patternFill>
      </fill>
    </dxf>
    <dxf>
      <fill>
        <patternFill patternType="solid">
          <fgColor rgb="00F04438"/>
        </patternFill>
      </fill>
    </dxf>
    <dxf>
      <fill>
        <patternFill patternType="solid">
          <fgColor rgb="002563EB"/>
        </patternFill>
      </fill>
    </dxf>
    <dxf>
      <fill>
        <patternFill patternType="solid">
          <fgColor rgb="00FEF0C7"/>
        </patternFill>
      </fill>
    </dxf>
    <dxf>
      <font>
        <b val="1"/>
        <color rgb="00B42318"/>
      </font>
    </dxf>
    <dxf>
      <font>
        <b val="1"/>
        <color rgb="00027A48"/>
      </font>
    </dxf>
    <dxf>
      <font>
        <b val="1"/>
        <color rgb="00B54708"/>
      </font>
    </dxf>
    <dxf>
      <font>
        <b val="1"/>
        <color rgb="00B42318"/>
      </font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calchubtemplates.lemonsqueezy.com/checkout/buy/c1060c0d-4e50-46a6-b7c6-97e8107ac599" TargetMode="External" Id="rId1"/><Relationship Type="http://schemas.openxmlformats.org/officeDocument/2006/relationships/hyperlink" Target="https://calchubtemplates.lemonsqueezy.com/checkout/buy/d9ae85e8-e823-4552-bdc5-3e3fefab41e7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5" customWidth="1" min="2" max="2"/>
  </cols>
  <sheetData>
    <row r="1"/>
    <row r="2">
      <c r="B2" s="1" t="inlineStr">
        <is>
          <t>Project Planner &amp; Gantt Chart</t>
        </is>
      </c>
    </row>
    <row r="3">
      <c r="B3" s="37" t="inlineStr">
        <is>
          <t>FREE LITE VERSION · by CalcHub Templates · see the “Upgrade to Full” tab for the complete Project Planner &amp; Gantt Chart</t>
        </is>
      </c>
    </row>
    <row r="4"/>
    <row r="5">
      <c r="B5" s="3" t="inlineStr">
        <is>
          <t>HOW TO USE:</t>
        </is>
      </c>
    </row>
    <row r="6">
      <c r="B6" s="4" t="inlineStr">
        <is>
          <t>1. Settings: project name, manager, the date the Gantt timeline starts, planned finish date and budget. Edit the Phases and Team lists.</t>
        </is>
      </c>
    </row>
    <row r="7">
      <c r="B7" s="4" t="inlineStr">
        <is>
          <t>2. Gantt: one row per task — name, phase and owner (dropdowns), start date, duration in days, % done and cost. The end date, status and the coloured bars on the 26-week timeline draw themselves.</t>
        </is>
      </c>
    </row>
    <row r="8">
      <c r="B8" s="4" t="inlineStr">
        <is>
          <t xml:space="preserve">   Blue = planned, green = done, red = late; the current week is highlighted. Use a 1-day task with ◆ in the name for milestones.</t>
        </is>
      </c>
    </row>
    <row r="9">
      <c r="B9" s="4" t="inlineStr">
        <is>
          <t>3. Risks &amp; Issues: log risks with impact and likelihood (1–5). Scores of 12 or more turn red.</t>
        </is>
      </c>
    </row>
    <row r="10">
      <c r="B10" s="4" t="inlineStr">
        <is>
          <t>4. Dashboard: overall progress (weighted by duration), tasks done, late tasks, forecast finish, days left, cost vs budget, progress by phase, workload by owner and tasks due in the next 14 days.</t>
        </is>
      </c>
    </row>
    <row r="11">
      <c r="B11" s="3" t="inlineStr">
        <is>
          <t>TIPS:</t>
        </is>
      </c>
    </row>
    <row r="12">
      <c r="B12" s="4" t="inlineStr">
        <is>
          <t>• Update % done every Friday — it takes two minutes and keeps the dashboard honest.</t>
        </is>
      </c>
    </row>
    <row r="13">
      <c r="B13" s="4" t="inlineStr">
        <is>
          <t>• Status 'Should start' means the start date has passed but nothing is logged yet.</t>
        </is>
      </c>
    </row>
    <row r="14">
      <c r="B14" s="4" t="inlineStr">
        <is>
          <t>• Need a longer timeline? Move the Gantt start date forward on Settings.</t>
        </is>
      </c>
    </row>
    <row r="15">
      <c r="B15" s="3" t="inlineStr">
        <is>
          <t>EXAMPLE DATA:</t>
        </is>
      </c>
    </row>
    <row r="16">
      <c r="B16" s="4" t="inlineStr">
        <is>
          <t>The example (red banners) is a 4-month website redesign. Select the yellow example cells on Gantt and Risks, press Delete, and plan your own project.</t>
        </is>
      </c>
    </row>
    <row r="17"/>
    <row r="18">
      <c r="B18" s="5" t="inlineStr">
        <is>
          <t>COLOUR KEY:</t>
        </is>
      </c>
    </row>
    <row r="19">
      <c r="B19" s="6" t="inlineStr">
        <is>
          <t>Yellow cells = your inputs (type here)</t>
        </is>
      </c>
    </row>
    <row r="20">
      <c r="B20" s="7" t="inlineStr">
        <is>
          <t>Blue cells = formulas (calculated automatically — please don't type over them)</t>
        </is>
      </c>
    </row>
    <row r="21">
      <c r="B21" s="8" t="inlineStr">
        <is>
          <t>Red banner = example data. To start fresh: select the yellow example rows and press Delete (never delete whole rows/columns).</t>
        </is>
      </c>
    </row>
    <row r="22"/>
    <row r="23">
      <c r="B23" s="9" t="inlineStr">
        <is>
          <t>Works in Microsoft Excel (2010+), Google Sheets (File &gt; Import &gt; Upload) and LibreOffice. No macros.</t>
        </is>
      </c>
    </row>
    <row r="24">
      <c r="B24" s="10" t="inlineStr">
        <is>
          <t>Disclaimer: for educational planning only; not financial, tax or legal advice.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/>
  </sheetPr>
  <dimension ref="B2:D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8" customWidth="1" min="3" max="3"/>
    <col width="18" customWidth="1" min="4" max="4"/>
  </cols>
  <sheetData>
    <row r="2">
      <c r="B2" s="1" t="inlineStr">
        <is>
          <t>Upgrade to the full Project Planner &amp; Gantt Chart</t>
        </is>
      </c>
    </row>
    <row r="3">
      <c r="B3" s="2" t="inlineStr">
        <is>
          <t>You are using the free lite version · CalcHub Templates · $9.99 one-time</t>
        </is>
      </c>
    </row>
    <row r="5">
      <c r="B5" s="38" t="inlineStr">
        <is>
          <t>▶ Buy the full version — $9.99 (instant download)</t>
        </is>
      </c>
    </row>
    <row r="6">
      <c r="B6" s="39" t="inlineStr">
        <is>
          <t>▶ Best value: all 30 products in the Everything Bundle — $18.99 (worth $179.50)</t>
        </is>
      </c>
    </row>
    <row r="7">
      <c r="B7" s="10" t="inlineStr">
        <is>
          <t>Secure checkout by Lemon Squeezy. Works in Excel, Google Sheets &amp; LibreOffice.</t>
        </is>
      </c>
    </row>
    <row r="9">
      <c r="B9" s="40" t="inlineStr">
        <is>
          <t>Feature</t>
        </is>
      </c>
      <c r="C9" s="40" t="inlineStr">
        <is>
          <t>Free lite</t>
        </is>
      </c>
      <c r="D9" s="40" t="inlineStr">
        <is>
          <t>Full version</t>
        </is>
      </c>
    </row>
    <row r="10">
      <c r="B10" s="41" t="inlineStr">
        <is>
          <t>Tasks on the Gantt chart</t>
        </is>
      </c>
      <c r="C10" s="42" t="inlineStr">
        <is>
          <t>12</t>
        </is>
      </c>
      <c r="D10" s="42" t="inlineStr">
        <is>
          <t>150</t>
        </is>
      </c>
    </row>
    <row r="11">
      <c r="B11" s="43" t="inlineStr">
        <is>
          <t>Automatic Gantt bars &amp; late alerts</t>
        </is>
      </c>
      <c r="C11" s="44" t="inlineStr">
        <is>
          <t>✓</t>
        </is>
      </c>
      <c r="D11" s="44" t="inlineStr">
        <is>
          <t>✓</t>
        </is>
      </c>
    </row>
    <row r="12">
      <c r="B12" s="41" t="inlineStr">
        <is>
          <t>Progress by phase &amp; owner</t>
        </is>
      </c>
      <c r="C12" s="42" t="inlineStr">
        <is>
          <t>✓</t>
        </is>
      </c>
      <c r="D12" s="42" t="inlineStr">
        <is>
          <t>✓</t>
        </is>
      </c>
    </row>
    <row r="13">
      <c r="B13" s="43" t="inlineStr">
        <is>
          <t>Risks &amp; issues log</t>
        </is>
      </c>
      <c r="C13" s="44" t="inlineStr">
        <is>
          <t>—</t>
        </is>
      </c>
      <c r="D13" s="44" t="inlineStr">
        <is>
          <t>✓</t>
        </is>
      </c>
    </row>
    <row r="14">
      <c r="B14" s="41" t="inlineStr">
        <is>
          <t>Charts</t>
        </is>
      </c>
      <c r="C14" s="42" t="inlineStr">
        <is>
          <t>—</t>
        </is>
      </c>
      <c r="D14" s="42" t="inlineStr">
        <is>
          <t>✓</t>
        </is>
      </c>
    </row>
    <row r="15">
      <c r="B15" s="43" t="inlineStr">
        <is>
          <t>Quick-start PDF guide</t>
        </is>
      </c>
      <c r="C15" s="44" t="inlineStr">
        <is>
          <t>—</t>
        </is>
      </c>
      <c r="D15" s="44" t="inlineStr">
        <is>
          <t>✓</t>
        </is>
      </c>
    </row>
    <row r="17">
      <c r="B17" s="45" t="inlineStr">
        <is>
          <t>The full version also includes:</t>
        </is>
      </c>
    </row>
    <row r="18">
      <c r="B18" t="inlineStr">
        <is>
          <t>✓ Automatic Gantt bars</t>
        </is>
      </c>
    </row>
    <row r="19">
      <c r="B19" t="inlineStr">
        <is>
          <t>✓ Late-task &amp; due-soon alerts</t>
        </is>
      </c>
    </row>
    <row r="20">
      <c r="B20" t="inlineStr">
        <is>
          <t>✓ Phase progress &amp; owner workload</t>
        </is>
      </c>
    </row>
    <row r="22">
      <c r="B22" s="45" t="inlineStr">
        <is>
          <t>Full product description</t>
        </is>
      </c>
    </row>
    <row r="23" ht="62" customHeight="1">
      <c r="B23" s="4" t="inlineStr">
        <is>
          <t>Type tasks with a start date and duration and the 26-week Gantt chart draws itself, with late tasks in red, progress by phase, workload by owner, cost vs budget and a risk log.</t>
        </is>
      </c>
    </row>
    <row r="25">
      <c r="B25" s="10" t="inlineStr">
        <is>
          <t>Free lite version — personal use. Please share the download page rather than the file.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23:D23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22" customWidth="1" min="3" max="3"/>
    <col width="3" customWidth="1" min="4" max="4"/>
    <col width="20" customWidth="1" min="5" max="5"/>
    <col width="20" customWidth="1" min="6" max="6"/>
  </cols>
  <sheetData>
    <row r="1"/>
    <row r="2">
      <c r="B2" s="1" t="inlineStr">
        <is>
          <t>Project Settings  (Free Lite)</t>
        </is>
      </c>
    </row>
    <row r="3">
      <c r="B3" s="2" t="inlineStr">
        <is>
          <t>Name, dates, team and phases</t>
        </is>
      </c>
    </row>
    <row r="4">
      <c r="B4" s="11" t="inlineStr">
        <is>
          <t>EXAMPLE DATA — replace the yellow cells with your own numbers</t>
        </is>
      </c>
    </row>
    <row r="5"/>
    <row r="6">
      <c r="B6" s="12" t="inlineStr">
        <is>
          <t>Project name</t>
        </is>
      </c>
      <c r="C6" s="13" t="inlineStr">
        <is>
          <t>Website Redesign</t>
        </is>
      </c>
    </row>
    <row r="7">
      <c r="B7" s="12" t="inlineStr">
        <is>
          <t>Project manager</t>
        </is>
      </c>
      <c r="C7" s="13" t="inlineStr">
        <is>
          <t>Alex Kim</t>
        </is>
      </c>
    </row>
    <row r="8">
      <c r="B8" s="12" t="inlineStr">
        <is>
          <t>Gantt start date</t>
        </is>
      </c>
      <c r="C8" s="14" t="n">
        <v>46258</v>
      </c>
    </row>
    <row r="9">
      <c r="B9" s="12" t="inlineStr">
        <is>
          <t>Planned finish date</t>
        </is>
      </c>
      <c r="C9" s="14" t="n">
        <v>46374</v>
      </c>
    </row>
    <row r="10">
      <c r="B10" s="12" t="inlineStr">
        <is>
          <t>Budget</t>
        </is>
      </c>
      <c r="C10" s="15" t="n">
        <v>48000</v>
      </c>
    </row>
    <row r="11"/>
    <row r="12">
      <c r="E12" s="16" t="inlineStr">
        <is>
          <t>PHASES</t>
        </is>
      </c>
      <c r="F12" s="16" t="inlineStr">
        <is>
          <t>TEAM</t>
        </is>
      </c>
    </row>
    <row r="13">
      <c r="E13" s="13" t="inlineStr">
        <is>
          <t>Discovery</t>
        </is>
      </c>
      <c r="F13" s="13" t="inlineStr">
        <is>
          <t>Alex</t>
        </is>
      </c>
    </row>
    <row r="14">
      <c r="E14" s="13" t="inlineStr">
        <is>
          <t>Design</t>
        </is>
      </c>
      <c r="F14" s="13" t="inlineStr">
        <is>
          <t>Sam</t>
        </is>
      </c>
    </row>
    <row r="15">
      <c r="E15" s="13" t="inlineStr">
        <is>
          <t>Build</t>
        </is>
      </c>
      <c r="F15" s="13" t="inlineStr">
        <is>
          <t>Priya</t>
        </is>
      </c>
    </row>
    <row r="16">
      <c r="E16" s="13" t="inlineStr">
        <is>
          <t>Test</t>
        </is>
      </c>
      <c r="F16" s="13" t="inlineStr">
        <is>
          <t>Jo</t>
        </is>
      </c>
    </row>
    <row r="17">
      <c r="E17" s="13" t="inlineStr">
        <is>
          <t>Launch</t>
        </is>
      </c>
      <c r="F17" s="13" t="inlineStr">
        <is>
          <t>Mia</t>
        </is>
      </c>
    </row>
    <row r="18">
      <c r="E18" s="13" t="n"/>
      <c r="F18" s="13" t="inlineStr">
        <is>
          <t>Vendor</t>
        </is>
      </c>
    </row>
    <row r="19">
      <c r="E19" s="13" t="n"/>
      <c r="F19" s="13" t="n"/>
    </row>
    <row r="20">
      <c r="E20" s="13" t="n"/>
      <c r="F20" s="13" t="n"/>
    </row>
    <row r="21">
      <c r="E21" s="13" t="n"/>
      <c r="F21" s="13" t="n"/>
    </row>
    <row r="22">
      <c r="E22" s="13" t="n"/>
      <c r="F22" s="13" t="n"/>
    </row>
    <row r="23">
      <c r="E23" s="13" t="n"/>
      <c r="F23" s="13" t="n"/>
    </row>
    <row r="24">
      <c r="E24" s="13" t="n"/>
      <c r="F24" s="13" t="n"/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/>
    <row r="2">
      <c r="B2" s="1" t="inlineStr">
        <is>
          <t>Project Dashboard  (Free Lite)</t>
        </is>
      </c>
    </row>
    <row r="3">
      <c r="B3" s="2" t="inlineStr">
        <is>
          <t>Progress, deadlines and workload at a glance</t>
        </is>
      </c>
    </row>
    <row r="4">
      <c r="B4" s="17">
        <f>Settings!C6&amp;"  ·  PM: "&amp;Settings!C7</f>
        <v/>
      </c>
    </row>
    <row r="5"/>
    <row r="6">
      <c r="B6" s="18" t="inlineStr">
        <is>
          <t>OVERALL PROGRESS</t>
        </is>
      </c>
      <c r="C6" s="19" t="n"/>
      <c r="D6" s="20" t="inlineStr">
        <is>
          <t>TASKS DONE</t>
        </is>
      </c>
      <c r="E6" s="19" t="n"/>
      <c r="F6" s="21" t="inlineStr">
        <is>
          <t>LATE TASKS</t>
        </is>
      </c>
      <c r="G6" s="19" t="n"/>
      <c r="H6" s="20" t="inlineStr">
        <is>
          <t>FORECAST FINISH</t>
        </is>
      </c>
      <c r="I6" s="19" t="n"/>
      <c r="J6" s="20" t="inlineStr">
        <is>
          <t>DAYS LEFT</t>
        </is>
      </c>
      <c r="K6" s="19" t="n"/>
      <c r="L6" s="22" t="inlineStr">
        <is>
          <t>COST PLANNED vs BUDGET</t>
        </is>
      </c>
      <c r="M6" s="19" t="n"/>
    </row>
    <row r="7" ht="34" customHeight="1">
      <c r="B7" s="46">
        <f>IFERROR(SUM(Gantt!$L$7:$L$156)/SUM(Gantt!$G$7:$G$156),0)</f>
        <v/>
      </c>
      <c r="C7" s="19" t="n"/>
      <c r="D7" s="24">
        <f>COUNTIF(Gantt!$J$7:$J$156,"Done")&amp;" / "&amp;COUNTA(Gantt!$C$7:$C$156)</f>
        <v/>
      </c>
      <c r="E7" s="19" t="n"/>
      <c r="F7" s="25">
        <f>COUNTIF(Gantt!$J$7:$J$156,"Late")</f>
        <v/>
      </c>
      <c r="G7" s="19" t="n"/>
      <c r="H7" s="26">
        <f>MAX(Gantt!$H$7:$H$156)</f>
        <v/>
      </c>
      <c r="I7" s="19" t="n"/>
      <c r="J7" s="25">
        <f>MAX(0,Settings!C9-TODAY())</f>
        <v/>
      </c>
      <c r="K7" s="19" t="n"/>
      <c r="L7" s="46">
        <f>IFERROR(SUM(Gantt!$K$7:$K$156)/Settings!C10,0)</f>
        <v/>
      </c>
      <c r="M7" s="19" t="n"/>
    </row>
    <row r="8"/>
    <row r="9"/>
    <row r="10">
      <c r="B10" s="16" t="inlineStr">
        <is>
          <t>BY PHASE</t>
        </is>
      </c>
      <c r="C10" s="27" t="n"/>
      <c r="D10" s="27" t="n"/>
      <c r="E10" s="27" t="n"/>
      <c r="F10" s="27" t="n"/>
      <c r="H10" s="16" t="inlineStr">
        <is>
          <t>BY OWNER</t>
        </is>
      </c>
      <c r="I10" s="27" t="n"/>
      <c r="J10" s="27" t="n"/>
      <c r="K10" s="27" t="n"/>
    </row>
    <row r="11">
      <c r="B11" s="28" t="inlineStr">
        <is>
          <t>Phase</t>
        </is>
      </c>
      <c r="C11" s="28" t="inlineStr">
        <is>
          <t>Tasks</t>
        </is>
      </c>
      <c r="D11" s="28" t="inlineStr">
        <is>
          <t>Done</t>
        </is>
      </c>
      <c r="E11" s="28" t="inlineStr">
        <is>
          <t>Progress</t>
        </is>
      </c>
      <c r="F11" s="28" t="inlineStr">
        <is>
          <t>Cost</t>
        </is>
      </c>
      <c r="H11" s="28" t="inlineStr">
        <is>
          <t>Owner</t>
        </is>
      </c>
      <c r="I11" s="28" t="inlineStr">
        <is>
          <t>Open tasks</t>
        </is>
      </c>
      <c r="J11" s="28" t="inlineStr">
        <is>
          <t>Late</t>
        </is>
      </c>
      <c r="K11" s="28" t="inlineStr">
        <is>
          <t>Days of work</t>
        </is>
      </c>
    </row>
    <row r="12">
      <c r="B12" s="29">
        <f>IF(Settings!E13="","",Settings!E13)</f>
        <v/>
      </c>
      <c r="C12" s="30">
        <f>IF(B12="","",COUNTIF(Gantt!$D$7:$D$156,B12))</f>
        <v/>
      </c>
      <c r="D12" s="30">
        <f>IF(B12="","",COUNTIFS(Gantt!$D$7:$D$156,B12,Gantt!$J$7:$J$156,"Done"))</f>
        <v/>
      </c>
      <c r="E12" s="47">
        <f>IF(B12="","",IFERROR(SUMIFS(Gantt!$L$7:$L$156,Gantt!$D$7:$D$156,B12)/SUMIFS(Gantt!$G$7:$G$156,Gantt!$D$7:$D$156,B12),0))</f>
        <v/>
      </c>
      <c r="F12" s="32">
        <f>IF(B12="","",SUMIFS(Gantt!$K$7:$K$156,Gantt!$D$7:$D$156,B12))</f>
        <v/>
      </c>
      <c r="H12" s="29">
        <f>IF(Settings!F13="","",Settings!F13)</f>
        <v/>
      </c>
      <c r="I12" s="30">
        <f>IF(H12="","",COUNTIF(Gantt!$E$7:$E$156,H12)-COUNTIFS(Gantt!$E$7:$E$156,H12,Gantt!$J$7:$J$156,"Done"))</f>
        <v/>
      </c>
      <c r="J12" s="30">
        <f>IF(H12="","",COUNTIFS(Gantt!$E$7:$E$156,H12,Gantt!$J$7:$J$156,"Late"))</f>
        <v/>
      </c>
      <c r="K12" s="30">
        <f>IF(H12="","",SUMIFS(Gantt!$G$7:$G$156,Gantt!$E$7:$E$156,H12))</f>
        <v/>
      </c>
    </row>
    <row r="13">
      <c r="B13" s="29">
        <f>IF(Settings!E14="","",Settings!E14)</f>
        <v/>
      </c>
      <c r="C13" s="30">
        <f>IF(B13="","",COUNTIF(Gantt!$D$7:$D$156,B13))</f>
        <v/>
      </c>
      <c r="D13" s="30">
        <f>IF(B13="","",COUNTIFS(Gantt!$D$7:$D$156,B13,Gantt!$J$7:$J$156,"Done"))</f>
        <v/>
      </c>
      <c r="E13" s="47">
        <f>IF(B13="","",IFERROR(SUMIFS(Gantt!$L$7:$L$156,Gantt!$D$7:$D$156,B13)/SUMIFS(Gantt!$G$7:$G$156,Gantt!$D$7:$D$156,B13),0))</f>
        <v/>
      </c>
      <c r="F13" s="32">
        <f>IF(B13="","",SUMIFS(Gantt!$K$7:$K$156,Gantt!$D$7:$D$156,B13))</f>
        <v/>
      </c>
      <c r="H13" s="29">
        <f>IF(Settings!F14="","",Settings!F14)</f>
        <v/>
      </c>
      <c r="I13" s="30">
        <f>IF(H13="","",COUNTIF(Gantt!$E$7:$E$156,H13)-COUNTIFS(Gantt!$E$7:$E$156,H13,Gantt!$J$7:$J$156,"Done"))</f>
        <v/>
      </c>
      <c r="J13" s="30">
        <f>IF(H13="","",COUNTIFS(Gantt!$E$7:$E$156,H13,Gantt!$J$7:$J$156,"Late"))</f>
        <v/>
      </c>
      <c r="K13" s="30">
        <f>IF(H13="","",SUMIFS(Gantt!$G$7:$G$156,Gantt!$E$7:$E$156,H13))</f>
        <v/>
      </c>
    </row>
    <row r="14">
      <c r="B14" s="29">
        <f>IF(Settings!E15="","",Settings!E15)</f>
        <v/>
      </c>
      <c r="C14" s="30">
        <f>IF(B14="","",COUNTIF(Gantt!$D$7:$D$156,B14))</f>
        <v/>
      </c>
      <c r="D14" s="30">
        <f>IF(B14="","",COUNTIFS(Gantt!$D$7:$D$156,B14,Gantt!$J$7:$J$156,"Done"))</f>
        <v/>
      </c>
      <c r="E14" s="47">
        <f>IF(B14="","",IFERROR(SUMIFS(Gantt!$L$7:$L$156,Gantt!$D$7:$D$156,B14)/SUMIFS(Gantt!$G$7:$G$156,Gantt!$D$7:$D$156,B14),0))</f>
        <v/>
      </c>
      <c r="F14" s="32">
        <f>IF(B14="","",SUMIFS(Gantt!$K$7:$K$156,Gantt!$D$7:$D$156,B14))</f>
        <v/>
      </c>
      <c r="H14" s="29">
        <f>IF(Settings!F15="","",Settings!F15)</f>
        <v/>
      </c>
      <c r="I14" s="30">
        <f>IF(H14="","",COUNTIF(Gantt!$E$7:$E$156,H14)-COUNTIFS(Gantt!$E$7:$E$156,H14,Gantt!$J$7:$J$156,"Done"))</f>
        <v/>
      </c>
      <c r="J14" s="30">
        <f>IF(H14="","",COUNTIFS(Gantt!$E$7:$E$156,H14,Gantt!$J$7:$J$156,"Late"))</f>
        <v/>
      </c>
      <c r="K14" s="30">
        <f>IF(H14="","",SUMIFS(Gantt!$G$7:$G$156,Gantt!$E$7:$E$156,H14))</f>
        <v/>
      </c>
    </row>
    <row r="15">
      <c r="B15" s="29">
        <f>IF(Settings!E16="","",Settings!E16)</f>
        <v/>
      </c>
      <c r="C15" s="30">
        <f>IF(B15="","",COUNTIF(Gantt!$D$7:$D$156,B15))</f>
        <v/>
      </c>
      <c r="D15" s="30">
        <f>IF(B15="","",COUNTIFS(Gantt!$D$7:$D$156,B15,Gantt!$J$7:$J$156,"Done"))</f>
        <v/>
      </c>
      <c r="E15" s="47">
        <f>IF(B15="","",IFERROR(SUMIFS(Gantt!$L$7:$L$156,Gantt!$D$7:$D$156,B15)/SUMIFS(Gantt!$G$7:$G$156,Gantt!$D$7:$D$156,B15),0))</f>
        <v/>
      </c>
      <c r="F15" s="32">
        <f>IF(B15="","",SUMIFS(Gantt!$K$7:$K$156,Gantt!$D$7:$D$156,B15))</f>
        <v/>
      </c>
      <c r="H15" s="29">
        <f>IF(Settings!F16="","",Settings!F16)</f>
        <v/>
      </c>
      <c r="I15" s="30">
        <f>IF(H15="","",COUNTIF(Gantt!$E$7:$E$156,H15)-COUNTIFS(Gantt!$E$7:$E$156,H15,Gantt!$J$7:$J$156,"Done"))</f>
        <v/>
      </c>
      <c r="J15" s="30">
        <f>IF(H15="","",COUNTIFS(Gantt!$E$7:$E$156,H15,Gantt!$J$7:$J$156,"Late"))</f>
        <v/>
      </c>
      <c r="K15" s="30">
        <f>IF(H15="","",SUMIFS(Gantt!$G$7:$G$156,Gantt!$E$7:$E$156,H15))</f>
        <v/>
      </c>
    </row>
    <row r="16">
      <c r="B16" s="29">
        <f>IF(Settings!E17="","",Settings!E17)</f>
        <v/>
      </c>
      <c r="C16" s="30">
        <f>IF(B16="","",COUNTIF(Gantt!$D$7:$D$156,B16))</f>
        <v/>
      </c>
      <c r="D16" s="30">
        <f>IF(B16="","",COUNTIFS(Gantt!$D$7:$D$156,B16,Gantt!$J$7:$J$156,"Done"))</f>
        <v/>
      </c>
      <c r="E16" s="47">
        <f>IF(B16="","",IFERROR(SUMIFS(Gantt!$L$7:$L$156,Gantt!$D$7:$D$156,B16)/SUMIFS(Gantt!$G$7:$G$156,Gantt!$D$7:$D$156,B16),0))</f>
        <v/>
      </c>
      <c r="F16" s="32">
        <f>IF(B16="","",SUMIFS(Gantt!$K$7:$K$156,Gantt!$D$7:$D$156,B16))</f>
        <v/>
      </c>
      <c r="H16" s="29">
        <f>IF(Settings!F17="","",Settings!F17)</f>
        <v/>
      </c>
      <c r="I16" s="30">
        <f>IF(H16="","",COUNTIF(Gantt!$E$7:$E$156,H16)-COUNTIFS(Gantt!$E$7:$E$156,H16,Gantt!$J$7:$J$156,"Done"))</f>
        <v/>
      </c>
      <c r="J16" s="30">
        <f>IF(H16="","",COUNTIFS(Gantt!$E$7:$E$156,H16,Gantt!$J$7:$J$156,"Late"))</f>
        <v/>
      </c>
      <c r="K16" s="30">
        <f>IF(H16="","",SUMIFS(Gantt!$G$7:$G$156,Gantt!$E$7:$E$156,H16))</f>
        <v/>
      </c>
    </row>
    <row r="17">
      <c r="B17" s="29">
        <f>IF(Settings!E18="","",Settings!E18)</f>
        <v/>
      </c>
      <c r="C17" s="30">
        <f>IF(B17="","",COUNTIF(Gantt!$D$7:$D$156,B17))</f>
        <v/>
      </c>
      <c r="D17" s="30">
        <f>IF(B17="","",COUNTIFS(Gantt!$D$7:$D$156,B17,Gantt!$J$7:$J$156,"Done"))</f>
        <v/>
      </c>
      <c r="E17" s="47">
        <f>IF(B17="","",IFERROR(SUMIFS(Gantt!$L$7:$L$156,Gantt!$D$7:$D$156,B17)/SUMIFS(Gantt!$G$7:$G$156,Gantt!$D$7:$D$156,B17),0))</f>
        <v/>
      </c>
      <c r="F17" s="32">
        <f>IF(B17="","",SUMIFS(Gantt!$K$7:$K$156,Gantt!$D$7:$D$156,B17))</f>
        <v/>
      </c>
      <c r="H17" s="29">
        <f>IF(Settings!F18="","",Settings!F18)</f>
        <v/>
      </c>
      <c r="I17" s="30">
        <f>IF(H17="","",COUNTIF(Gantt!$E$7:$E$156,H17)-COUNTIFS(Gantt!$E$7:$E$156,H17,Gantt!$J$7:$J$156,"Done"))</f>
        <v/>
      </c>
      <c r="J17" s="30">
        <f>IF(H17="","",COUNTIFS(Gantt!$E$7:$E$156,H17,Gantt!$J$7:$J$156,"Late"))</f>
        <v/>
      </c>
      <c r="K17" s="30">
        <f>IF(H17="","",SUMIFS(Gantt!$G$7:$G$156,Gantt!$E$7:$E$156,H17))</f>
        <v/>
      </c>
    </row>
    <row r="18">
      <c r="B18" s="29">
        <f>IF(Settings!E19="","",Settings!E19)</f>
        <v/>
      </c>
      <c r="C18" s="30">
        <f>IF(B18="","",COUNTIF(Gantt!$D$7:$D$156,B18))</f>
        <v/>
      </c>
      <c r="D18" s="30">
        <f>IF(B18="","",COUNTIFS(Gantt!$D$7:$D$156,B18,Gantt!$J$7:$J$156,"Done"))</f>
        <v/>
      </c>
      <c r="E18" s="47">
        <f>IF(B18="","",IFERROR(SUMIFS(Gantt!$L$7:$L$156,Gantt!$D$7:$D$156,B18)/SUMIFS(Gantt!$G$7:$G$156,Gantt!$D$7:$D$156,B18),0))</f>
        <v/>
      </c>
      <c r="F18" s="32">
        <f>IF(B18="","",SUMIFS(Gantt!$K$7:$K$156,Gantt!$D$7:$D$156,B18))</f>
        <v/>
      </c>
      <c r="H18" s="29">
        <f>IF(Settings!F19="","",Settings!F19)</f>
        <v/>
      </c>
      <c r="I18" s="30">
        <f>IF(H18="","",COUNTIF(Gantt!$E$7:$E$156,H18)-COUNTIFS(Gantt!$E$7:$E$156,H18,Gantt!$J$7:$J$156,"Done"))</f>
        <v/>
      </c>
      <c r="J18" s="30">
        <f>IF(H18="","",COUNTIFS(Gantt!$E$7:$E$156,H18,Gantt!$J$7:$J$156,"Late"))</f>
        <v/>
      </c>
      <c r="K18" s="30">
        <f>IF(H18="","",SUMIFS(Gantt!$G$7:$G$156,Gantt!$E$7:$E$156,H18))</f>
        <v/>
      </c>
    </row>
    <row r="19">
      <c r="B19" s="29">
        <f>IF(Settings!E20="","",Settings!E20)</f>
        <v/>
      </c>
      <c r="C19" s="30">
        <f>IF(B19="","",COUNTIF(Gantt!$D$7:$D$156,B19))</f>
        <v/>
      </c>
      <c r="D19" s="30">
        <f>IF(B19="","",COUNTIFS(Gantt!$D$7:$D$156,B19,Gantt!$J$7:$J$156,"Done"))</f>
        <v/>
      </c>
      <c r="E19" s="47">
        <f>IF(B19="","",IFERROR(SUMIFS(Gantt!$L$7:$L$156,Gantt!$D$7:$D$156,B19)/SUMIFS(Gantt!$G$7:$G$156,Gantt!$D$7:$D$156,B19),0))</f>
        <v/>
      </c>
      <c r="F19" s="32">
        <f>IF(B19="","",SUMIFS(Gantt!$K$7:$K$156,Gantt!$D$7:$D$156,B19))</f>
        <v/>
      </c>
      <c r="H19" s="29">
        <f>IF(Settings!F20="","",Settings!F20)</f>
        <v/>
      </c>
      <c r="I19" s="30">
        <f>IF(H19="","",COUNTIF(Gantt!$E$7:$E$156,H19)-COUNTIFS(Gantt!$E$7:$E$156,H19,Gantt!$J$7:$J$156,"Done"))</f>
        <v/>
      </c>
      <c r="J19" s="30">
        <f>IF(H19="","",COUNTIFS(Gantt!$E$7:$E$156,H19,Gantt!$J$7:$J$156,"Late"))</f>
        <v/>
      </c>
      <c r="K19" s="30">
        <f>IF(H19="","",SUMIFS(Gantt!$G$7:$G$156,Gantt!$E$7:$E$156,H19))</f>
        <v/>
      </c>
    </row>
    <row r="20"/>
    <row r="21"/>
    <row r="22">
      <c r="B22" s="16" t="inlineStr">
        <is>
          <t>STATUS</t>
        </is>
      </c>
      <c r="C22" s="27" t="n"/>
      <c r="E22" s="16" t="inlineStr">
        <is>
          <t>DUE IN THE NEXT 14 DAYS</t>
        </is>
      </c>
    </row>
    <row r="23">
      <c r="B23" s="28" t="inlineStr">
        <is>
          <t>Status</t>
        </is>
      </c>
      <c r="C23" s="28" t="inlineStr">
        <is>
          <t>Tasks</t>
        </is>
      </c>
      <c r="E23" s="30">
        <f>COUNTIFS(Gantt!$H$7:$H$156,"&gt;="&amp;TODAY(),Gantt!$H$7:$H$156,"&lt;="&amp;TODAY()+14,Gantt!$J$7:$J$156,"&lt;&gt;Done")</f>
        <v/>
      </c>
    </row>
    <row r="24">
      <c r="B24" s="29" t="inlineStr">
        <is>
          <t>Done</t>
        </is>
      </c>
      <c r="C24" s="30">
        <f>COUNTIF(Gantt!$J$7:$J$156,B24)</f>
        <v/>
      </c>
    </row>
    <row r="25">
      <c r="B25" s="29" t="inlineStr">
        <is>
          <t>In progress</t>
        </is>
      </c>
      <c r="C25" s="30">
        <f>COUNTIF(Gantt!$J$7:$J$156,B25)</f>
        <v/>
      </c>
    </row>
    <row r="26">
      <c r="B26" s="29" t="inlineStr">
        <is>
          <t>Should start</t>
        </is>
      </c>
      <c r="C26" s="30">
        <f>COUNTIF(Gantt!$J$7:$J$156,B26)</f>
        <v/>
      </c>
    </row>
    <row r="27">
      <c r="B27" s="29" t="inlineStr">
        <is>
          <t>Late</t>
        </is>
      </c>
      <c r="C27" s="30">
        <f>COUNTIF(Gantt!$J$7:$J$156,B27)</f>
        <v/>
      </c>
    </row>
    <row r="28">
      <c r="B28" s="29" t="inlineStr">
        <is>
          <t>Not started</t>
        </is>
      </c>
      <c r="C28" s="30">
        <f>COUNTIF(Gantt!$J$7:$J$156,B28)</f>
        <v/>
      </c>
    </row>
  </sheetData>
  <mergeCells count="12">
    <mergeCell ref="D6:E6"/>
    <mergeCell ref="B6:C6"/>
    <mergeCell ref="D7:E7"/>
    <mergeCell ref="H6:I6"/>
    <mergeCell ref="B7:C7"/>
    <mergeCell ref="J6:K6"/>
    <mergeCell ref="L6:M6"/>
    <mergeCell ref="H7:I7"/>
    <mergeCell ref="L7:M7"/>
    <mergeCell ref="J7:K7"/>
    <mergeCell ref="F6:G6"/>
    <mergeCell ref="F7:G7"/>
  </mergeCells>
  <conditionalFormatting sqref="E12:E19">
    <cfRule type="dataBar" priority="1">
      <dataBar>
        <cfvo type="num" val="0"/>
        <cfvo type="num" val="1"/>
        <color rgb="0012B76A"/>
      </dataBar>
    </cfRule>
  </conditionalFormatting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L156"/>
  <sheetViews>
    <sheetView showGridLines="0" workbookViewId="0">
      <pane xSplit="3" ySplit="6" topLeftCell="D7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30" customWidth="1" min="3" max="3"/>
    <col width="12" customWidth="1" min="4" max="4"/>
    <col width="10" customWidth="1" min="5" max="5"/>
    <col width="11" customWidth="1" min="6" max="6"/>
    <col width="7" customWidth="1" min="7" max="7"/>
    <col width="11" customWidth="1" min="8" max="8"/>
    <col width="8" customWidth="1" min="9" max="9"/>
    <col width="12" customWidth="1" min="10" max="10"/>
    <col width="11" customWidth="1" min="11" max="11"/>
    <col width="7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</cols>
  <sheetData>
    <row r="1"/>
    <row r="2">
      <c r="B2" s="1" t="inlineStr">
        <is>
          <t>Gantt  (Free Lite)</t>
        </is>
      </c>
    </row>
    <row r="3">
      <c r="B3" s="2" t="inlineStr">
        <is>
          <t>Tasks on the left, timeline on the right · bars draw themselves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48" customHeight="1">
      <c r="B6" s="28" t="inlineStr">
        <is>
          <t>#</t>
        </is>
      </c>
      <c r="C6" s="28" t="inlineStr">
        <is>
          <t>Task</t>
        </is>
      </c>
      <c r="D6" s="28" t="inlineStr">
        <is>
          <t>Phase</t>
        </is>
      </c>
      <c r="E6" s="28" t="inlineStr">
        <is>
          <t>Owner</t>
        </is>
      </c>
      <c r="F6" s="28" t="inlineStr">
        <is>
          <t>Start</t>
        </is>
      </c>
      <c r="G6" s="28" t="inlineStr">
        <is>
          <t>Days</t>
        </is>
      </c>
      <c r="H6" s="28" t="inlineStr">
        <is>
          <t>End</t>
        </is>
      </c>
      <c r="I6" s="28" t="inlineStr">
        <is>
          <t>% done</t>
        </is>
      </c>
      <c r="J6" s="28" t="inlineStr">
        <is>
          <t>Status</t>
        </is>
      </c>
      <c r="K6" s="28" t="inlineStr">
        <is>
          <t>Cost</t>
        </is>
      </c>
      <c r="L6" s="28" t="inlineStr">
        <is>
          <t>Done days</t>
        </is>
      </c>
      <c r="M6" s="48">
        <f>Settings!$C$8-WEEKDAY(Settings!$C$8,3)+0</f>
        <v/>
      </c>
      <c r="N6" s="48">
        <f>Settings!$C$8-WEEKDAY(Settings!$C$8,3)+7</f>
        <v/>
      </c>
      <c r="O6" s="48">
        <f>Settings!$C$8-WEEKDAY(Settings!$C$8,3)+14</f>
        <v/>
      </c>
      <c r="P6" s="48">
        <f>Settings!$C$8-WEEKDAY(Settings!$C$8,3)+21</f>
        <v/>
      </c>
      <c r="Q6" s="48">
        <f>Settings!$C$8-WEEKDAY(Settings!$C$8,3)+28</f>
        <v/>
      </c>
      <c r="R6" s="48">
        <f>Settings!$C$8-WEEKDAY(Settings!$C$8,3)+35</f>
        <v/>
      </c>
      <c r="S6" s="48">
        <f>Settings!$C$8-WEEKDAY(Settings!$C$8,3)+42</f>
        <v/>
      </c>
      <c r="T6" s="48">
        <f>Settings!$C$8-WEEKDAY(Settings!$C$8,3)+49</f>
        <v/>
      </c>
      <c r="U6" s="48">
        <f>Settings!$C$8-WEEKDAY(Settings!$C$8,3)+56</f>
        <v/>
      </c>
      <c r="V6" s="48">
        <f>Settings!$C$8-WEEKDAY(Settings!$C$8,3)+63</f>
        <v/>
      </c>
      <c r="W6" s="48">
        <f>Settings!$C$8-WEEKDAY(Settings!$C$8,3)+70</f>
        <v/>
      </c>
      <c r="X6" s="48">
        <f>Settings!$C$8-WEEKDAY(Settings!$C$8,3)+77</f>
        <v/>
      </c>
      <c r="Y6" s="48">
        <f>Settings!$C$8-WEEKDAY(Settings!$C$8,3)+84</f>
        <v/>
      </c>
      <c r="Z6" s="48">
        <f>Settings!$C$8-WEEKDAY(Settings!$C$8,3)+91</f>
        <v/>
      </c>
      <c r="AA6" s="48">
        <f>Settings!$C$8-WEEKDAY(Settings!$C$8,3)+98</f>
        <v/>
      </c>
      <c r="AB6" s="48">
        <f>Settings!$C$8-WEEKDAY(Settings!$C$8,3)+105</f>
        <v/>
      </c>
      <c r="AC6" s="48">
        <f>Settings!$C$8-WEEKDAY(Settings!$C$8,3)+112</f>
        <v/>
      </c>
      <c r="AD6" s="48">
        <f>Settings!$C$8-WEEKDAY(Settings!$C$8,3)+119</f>
        <v/>
      </c>
      <c r="AE6" s="48">
        <f>Settings!$C$8-WEEKDAY(Settings!$C$8,3)+126</f>
        <v/>
      </c>
      <c r="AF6" s="48">
        <f>Settings!$C$8-WEEKDAY(Settings!$C$8,3)+133</f>
        <v/>
      </c>
      <c r="AG6" s="48">
        <f>Settings!$C$8-WEEKDAY(Settings!$C$8,3)+140</f>
        <v/>
      </c>
      <c r="AH6" s="48">
        <f>Settings!$C$8-WEEKDAY(Settings!$C$8,3)+147</f>
        <v/>
      </c>
      <c r="AI6" s="48">
        <f>Settings!$C$8-WEEKDAY(Settings!$C$8,3)+154</f>
        <v/>
      </c>
      <c r="AJ6" s="48">
        <f>Settings!$C$8-WEEKDAY(Settings!$C$8,3)+161</f>
        <v/>
      </c>
      <c r="AK6" s="48">
        <f>Settings!$C$8-WEEKDAY(Settings!$C$8,3)+168</f>
        <v/>
      </c>
      <c r="AL6" s="48">
        <f>Settings!$C$8-WEEKDAY(Settings!$C$8,3)+175</f>
        <v/>
      </c>
    </row>
    <row r="7">
      <c r="B7" s="30">
        <f>IF(C7="","",ROW()-6)</f>
        <v/>
      </c>
      <c r="C7" s="13" t="inlineStr">
        <is>
          <t>Kick-off &amp; goals</t>
        </is>
      </c>
      <c r="D7" s="13" t="inlineStr">
        <is>
          <t>Discovery</t>
        </is>
      </c>
      <c r="E7" s="13" t="inlineStr">
        <is>
          <t>Alex</t>
        </is>
      </c>
      <c r="F7" s="14" t="n">
        <v>46258</v>
      </c>
      <c r="G7" s="13" t="n">
        <v>3</v>
      </c>
      <c r="H7" s="34">
        <f>IF(OR(F7="",G7=""),"",F7+MAX(1,G7)-1)</f>
        <v/>
      </c>
      <c r="I7" s="35" t="n">
        <v>1</v>
      </c>
      <c r="J7" s="7">
        <f>IF(C7="","",IF(N(I7)&gt;=1,"Done",IF(AND(H7&lt;&gt;"",H7&lt;TODAY()),"Late",IF(N(I7)&gt;0,"In progress",IF(AND(F7&lt;&gt;"",F7&lt;=TODAY()),"Should start","Not started")))))</f>
        <v/>
      </c>
      <c r="K7" s="15" t="n">
        <v>800</v>
      </c>
      <c r="L7" s="49">
        <f>IF(G7="","",G7*MIN(1,N(I7)))</f>
        <v/>
      </c>
      <c r="M7" s="29" t="n"/>
      <c r="N7" s="29" t="n"/>
      <c r="O7" s="29" t="n"/>
      <c r="P7" s="29" t="n"/>
      <c r="Q7" s="29" t="n"/>
      <c r="R7" s="29" t="n"/>
      <c r="S7" s="29" t="n"/>
      <c r="T7" s="29" t="n"/>
      <c r="U7" s="29" t="n"/>
      <c r="V7" s="29" t="n"/>
      <c r="W7" s="29" t="n"/>
      <c r="X7" s="29" t="n"/>
      <c r="Y7" s="29" t="n"/>
      <c r="Z7" s="29" t="n"/>
      <c r="AA7" s="29" t="n"/>
      <c r="AB7" s="29" t="n"/>
      <c r="AC7" s="29" t="n"/>
      <c r="AD7" s="29" t="n"/>
      <c r="AE7" s="29" t="n"/>
      <c r="AF7" s="29" t="n"/>
      <c r="AG7" s="29" t="n"/>
      <c r="AH7" s="29" t="n"/>
      <c r="AI7" s="29" t="n"/>
      <c r="AJ7" s="29" t="n"/>
      <c r="AK7" s="29" t="n"/>
      <c r="AL7" s="29" t="n"/>
    </row>
    <row r="8">
      <c r="B8" s="30">
        <f>IF(C8="","",ROW()-6)</f>
        <v/>
      </c>
      <c r="C8" s="13" t="inlineStr">
        <is>
          <t>Stakeholder interviews</t>
        </is>
      </c>
      <c r="D8" s="13" t="inlineStr">
        <is>
          <t>Discovery</t>
        </is>
      </c>
      <c r="E8" s="13" t="inlineStr">
        <is>
          <t>Priya</t>
        </is>
      </c>
      <c r="F8" s="14" t="n">
        <v>46261</v>
      </c>
      <c r="G8" s="13" t="n">
        <v>8</v>
      </c>
      <c r="H8" s="34">
        <f>IF(OR(F8="",G8=""),"",F8+MAX(1,G8)-1)</f>
        <v/>
      </c>
      <c r="I8" s="35" t="n">
        <v>1</v>
      </c>
      <c r="J8" s="7">
        <f>IF(C8="","",IF(N(I8)&gt;=1,"Done",IF(AND(H8&lt;&gt;"",H8&lt;TODAY()),"Late",IF(N(I8)&gt;0,"In progress",IF(AND(F8&lt;&gt;"",F8&lt;=TODAY()),"Should start","Not started")))))</f>
        <v/>
      </c>
      <c r="K8" s="15" t="n">
        <v>2400</v>
      </c>
      <c r="L8" s="49">
        <f>IF(G8="","",G8*MIN(1,N(I8)))</f>
        <v/>
      </c>
      <c r="M8" s="29" t="n"/>
      <c r="N8" s="29" t="n"/>
      <c r="O8" s="29" t="n"/>
      <c r="P8" s="29" t="n"/>
      <c r="Q8" s="29" t="n"/>
      <c r="R8" s="29" t="n"/>
      <c r="S8" s="29" t="n"/>
      <c r="T8" s="29" t="n"/>
      <c r="U8" s="29" t="n"/>
      <c r="V8" s="29" t="n"/>
      <c r="W8" s="29" t="n"/>
      <c r="X8" s="29" t="n"/>
      <c r="Y8" s="29" t="n"/>
      <c r="Z8" s="29" t="n"/>
      <c r="AA8" s="29" t="n"/>
      <c r="AB8" s="29" t="n"/>
      <c r="AC8" s="29" t="n"/>
      <c r="AD8" s="29" t="n"/>
      <c r="AE8" s="29" t="n"/>
      <c r="AF8" s="29" t="n"/>
      <c r="AG8" s="29" t="n"/>
      <c r="AH8" s="29" t="n"/>
      <c r="AI8" s="29" t="n"/>
      <c r="AJ8" s="29" t="n"/>
      <c r="AK8" s="29" t="n"/>
      <c r="AL8" s="29" t="n"/>
    </row>
    <row r="9">
      <c r="B9" s="30">
        <f>IF(C9="","",ROW()-6)</f>
        <v/>
      </c>
      <c r="C9" s="13" t="inlineStr">
        <is>
          <t>Analytics &amp; content audit</t>
        </is>
      </c>
      <c r="D9" s="13" t="inlineStr">
        <is>
          <t>Discovery</t>
        </is>
      </c>
      <c r="E9" s="13" t="inlineStr">
        <is>
          <t>Jo</t>
        </is>
      </c>
      <c r="F9" s="14" t="n">
        <v>46265</v>
      </c>
      <c r="G9" s="13" t="n">
        <v>7</v>
      </c>
      <c r="H9" s="34">
        <f>IF(OR(F9="",G9=""),"",F9+MAX(1,G9)-1)</f>
        <v/>
      </c>
      <c r="I9" s="35" t="n">
        <v>1</v>
      </c>
      <c r="J9" s="7">
        <f>IF(C9="","",IF(N(I9)&gt;=1,"Done",IF(AND(H9&lt;&gt;"",H9&lt;TODAY()),"Late",IF(N(I9)&gt;0,"In progress",IF(AND(F9&lt;&gt;"",F9&lt;=TODAY()),"Should start","Not started")))))</f>
        <v/>
      </c>
      <c r="K9" s="15" t="n">
        <v>1800</v>
      </c>
      <c r="L9" s="49">
        <f>IF(G9="","",G9*MIN(1,N(I9)))</f>
        <v/>
      </c>
      <c r="M9" s="29" t="n"/>
      <c r="N9" s="29" t="n"/>
      <c r="O9" s="29" t="n"/>
      <c r="P9" s="29" t="n"/>
      <c r="Q9" s="29" t="n"/>
      <c r="R9" s="29" t="n"/>
      <c r="S9" s="29" t="n"/>
      <c r="T9" s="29" t="n"/>
      <c r="U9" s="29" t="n"/>
      <c r="V9" s="29" t="n"/>
      <c r="W9" s="29" t="n"/>
      <c r="X9" s="29" t="n"/>
      <c r="Y9" s="29" t="n"/>
      <c r="Z9" s="29" t="n"/>
      <c r="AA9" s="29" t="n"/>
      <c r="AB9" s="29" t="n"/>
      <c r="AC9" s="29" t="n"/>
      <c r="AD9" s="29" t="n"/>
      <c r="AE9" s="29" t="n"/>
      <c r="AF9" s="29" t="n"/>
      <c r="AG9" s="29" t="n"/>
      <c r="AH9" s="29" t="n"/>
      <c r="AI9" s="29" t="n"/>
      <c r="AJ9" s="29" t="n"/>
      <c r="AK9" s="29" t="n"/>
      <c r="AL9" s="29" t="n"/>
    </row>
    <row r="10">
      <c r="B10" s="30">
        <f>IF(C10="","",ROW()-6)</f>
        <v/>
      </c>
      <c r="C10" s="13" t="inlineStr">
        <is>
          <t>Sitemap &amp; user flows</t>
        </is>
      </c>
      <c r="D10" s="13" t="inlineStr">
        <is>
          <t>Design</t>
        </is>
      </c>
      <c r="E10" s="13" t="inlineStr">
        <is>
          <t>Priya</t>
        </is>
      </c>
      <c r="F10" s="14" t="n">
        <v>46273</v>
      </c>
      <c r="G10" s="13" t="n">
        <v>8</v>
      </c>
      <c r="H10" s="34">
        <f>IF(OR(F10="",G10=""),"",F10+MAX(1,G10)-1)</f>
        <v/>
      </c>
      <c r="I10" s="35" t="n">
        <v>1</v>
      </c>
      <c r="J10" s="7">
        <f>IF(C10="","",IF(N(I10)&gt;=1,"Done",IF(AND(H10&lt;&gt;"",H10&lt;TODAY()),"Late",IF(N(I10)&gt;0,"In progress",IF(AND(F10&lt;&gt;"",F10&lt;=TODAY()),"Should start","Not started")))))</f>
        <v/>
      </c>
      <c r="K10" s="15" t="n">
        <v>2600</v>
      </c>
      <c r="L10" s="49">
        <f>IF(G10="","",G10*MIN(1,N(I10)))</f>
        <v/>
      </c>
      <c r="M10" s="29" t="n"/>
      <c r="N10" s="29" t="n"/>
      <c r="O10" s="29" t="n"/>
      <c r="P10" s="29" t="n"/>
      <c r="Q10" s="29" t="n"/>
      <c r="R10" s="29" t="n"/>
      <c r="S10" s="29" t="n"/>
      <c r="T10" s="29" t="n"/>
      <c r="U10" s="29" t="n"/>
      <c r="V10" s="29" t="n"/>
      <c r="W10" s="29" t="n"/>
      <c r="X10" s="29" t="n"/>
      <c r="Y10" s="29" t="n"/>
      <c r="Z10" s="29" t="n"/>
      <c r="AA10" s="29" t="n"/>
      <c r="AB10" s="29" t="n"/>
      <c r="AC10" s="29" t="n"/>
      <c r="AD10" s="29" t="n"/>
      <c r="AE10" s="29" t="n"/>
      <c r="AF10" s="29" t="n"/>
      <c r="AG10" s="29" t="n"/>
      <c r="AH10" s="29" t="n"/>
      <c r="AI10" s="29" t="n"/>
      <c r="AJ10" s="29" t="n"/>
      <c r="AK10" s="29" t="n"/>
      <c r="AL10" s="29" t="n"/>
    </row>
    <row r="11">
      <c r="B11" s="30">
        <f>IF(C11="","",ROW()-6)</f>
        <v/>
      </c>
      <c r="C11" s="13" t="inlineStr">
        <is>
          <t>Wireframes</t>
        </is>
      </c>
      <c r="D11" s="13" t="inlineStr">
        <is>
          <t>Design</t>
        </is>
      </c>
      <c r="E11" s="13" t="inlineStr">
        <is>
          <t>Priya</t>
        </is>
      </c>
      <c r="F11" s="14" t="n">
        <v>46281</v>
      </c>
      <c r="G11" s="13" t="n">
        <v>12</v>
      </c>
      <c r="H11" s="34">
        <f>IF(OR(F11="",G11=""),"",F11+MAX(1,G11)-1)</f>
        <v/>
      </c>
      <c r="I11" s="35" t="n">
        <v>0.9</v>
      </c>
      <c r="J11" s="7">
        <f>IF(C11="","",IF(N(I11)&gt;=1,"Done",IF(AND(H11&lt;&gt;"",H11&lt;TODAY()),"Late",IF(N(I11)&gt;0,"In progress",IF(AND(F11&lt;&gt;"",F11&lt;=TODAY()),"Should start","Not started")))))</f>
        <v/>
      </c>
      <c r="K11" s="15" t="n">
        <v>4200</v>
      </c>
      <c r="L11" s="49">
        <f>IF(G11="","",G11*MIN(1,N(I11)))</f>
        <v/>
      </c>
      <c r="M11" s="29" t="n"/>
      <c r="N11" s="29" t="n"/>
      <c r="O11" s="29" t="n"/>
      <c r="P11" s="29" t="n"/>
      <c r="Q11" s="29" t="n"/>
      <c r="R11" s="29" t="n"/>
      <c r="S11" s="29" t="n"/>
      <c r="T11" s="29" t="n"/>
      <c r="U11" s="29" t="n"/>
      <c r="V11" s="29" t="n"/>
      <c r="W11" s="29" t="n"/>
      <c r="X11" s="29" t="n"/>
      <c r="Y11" s="29" t="n"/>
      <c r="Z11" s="29" t="n"/>
      <c r="AA11" s="29" t="n"/>
      <c r="AB11" s="29" t="n"/>
      <c r="AC11" s="29" t="n"/>
      <c r="AD11" s="29" t="n"/>
      <c r="AE11" s="29" t="n"/>
      <c r="AF11" s="29" t="n"/>
      <c r="AG11" s="29" t="n"/>
      <c r="AH11" s="29" t="n"/>
      <c r="AI11" s="29" t="n"/>
      <c r="AJ11" s="29" t="n"/>
      <c r="AK11" s="29" t="n"/>
      <c r="AL11" s="29" t="n"/>
    </row>
    <row r="12">
      <c r="B12" s="30">
        <f>IF(C12="","",ROW()-6)</f>
        <v/>
      </c>
      <c r="C12" s="13" t="inlineStr">
        <is>
          <t>Visual design</t>
        </is>
      </c>
      <c r="D12" s="13" t="inlineStr">
        <is>
          <t>Design</t>
        </is>
      </c>
      <c r="E12" s="13" t="inlineStr">
        <is>
          <t>Sam</t>
        </is>
      </c>
      <c r="F12" s="14" t="n">
        <v>46293</v>
      </c>
      <c r="G12" s="13" t="n">
        <v>15</v>
      </c>
      <c r="H12" s="34">
        <f>IF(OR(F12="",G12=""),"",F12+MAX(1,G12)-1)</f>
        <v/>
      </c>
      <c r="I12" s="35" t="n">
        <v>0.8</v>
      </c>
      <c r="J12" s="7">
        <f>IF(C12="","",IF(N(I12)&gt;=1,"Done",IF(AND(H12&lt;&gt;"",H12&lt;TODAY()),"Late",IF(N(I12)&gt;0,"In progress",IF(AND(F12&lt;&gt;"",F12&lt;=TODAY()),"Should start","Not started")))))</f>
        <v/>
      </c>
      <c r="K12" s="15" t="n">
        <v>6800</v>
      </c>
      <c r="L12" s="49">
        <f>IF(G12="","",G12*MIN(1,N(I12)))</f>
        <v/>
      </c>
      <c r="M12" s="29" t="n"/>
      <c r="N12" s="29" t="n"/>
      <c r="O12" s="29" t="n"/>
      <c r="P12" s="29" t="n"/>
      <c r="Q12" s="29" t="n"/>
      <c r="R12" s="29" t="n"/>
      <c r="S12" s="29" t="n"/>
      <c r="T12" s="29" t="n"/>
      <c r="U12" s="29" t="n"/>
      <c r="V12" s="29" t="n"/>
      <c r="W12" s="29" t="n"/>
      <c r="X12" s="29" t="n"/>
      <c r="Y12" s="29" t="n"/>
      <c r="Z12" s="29" t="n"/>
      <c r="AA12" s="29" t="n"/>
      <c r="AB12" s="29" t="n"/>
      <c r="AC12" s="29" t="n"/>
      <c r="AD12" s="29" t="n"/>
      <c r="AE12" s="29" t="n"/>
      <c r="AF12" s="29" t="n"/>
      <c r="AG12" s="29" t="n"/>
      <c r="AH12" s="29" t="n"/>
      <c r="AI12" s="29" t="n"/>
      <c r="AJ12" s="29" t="n"/>
      <c r="AK12" s="29" t="n"/>
      <c r="AL12" s="29" t="n"/>
    </row>
    <row r="13">
      <c r="B13" s="30">
        <f>IF(C13="","",ROW()-6)</f>
        <v/>
      </c>
      <c r="C13" s="13" t="inlineStr">
        <is>
          <t>Design sign-off ◆</t>
        </is>
      </c>
      <c r="D13" s="13" t="inlineStr">
        <is>
          <t>Design</t>
        </is>
      </c>
      <c r="E13" s="13" t="inlineStr">
        <is>
          <t>Alex</t>
        </is>
      </c>
      <c r="F13" s="14" t="n">
        <v>46309</v>
      </c>
      <c r="G13" s="13" t="n">
        <v>1</v>
      </c>
      <c r="H13" s="34">
        <f>IF(OR(F13="",G13=""),"",F13+MAX(1,G13)-1)</f>
        <v/>
      </c>
      <c r="I13" s="35" t="n">
        <v>0</v>
      </c>
      <c r="J13" s="7">
        <f>IF(C13="","",IF(N(I13)&gt;=1,"Done",IF(AND(H13&lt;&gt;"",H13&lt;TODAY()),"Late",IF(N(I13)&gt;0,"In progress",IF(AND(F13&lt;&gt;"",F13&lt;=TODAY()),"Should start","Not started")))))</f>
        <v/>
      </c>
      <c r="K13" s="15" t="n">
        <v>0</v>
      </c>
      <c r="L13" s="49">
        <f>IF(G13="","",G13*MIN(1,N(I13)))</f>
        <v/>
      </c>
      <c r="M13" s="29" t="n"/>
      <c r="N13" s="29" t="n"/>
      <c r="O13" s="29" t="n"/>
      <c r="P13" s="29" t="n"/>
      <c r="Q13" s="29" t="n"/>
      <c r="R13" s="29" t="n"/>
      <c r="S13" s="29" t="n"/>
      <c r="T13" s="29" t="n"/>
      <c r="U13" s="29" t="n"/>
      <c r="V13" s="29" t="n"/>
      <c r="W13" s="29" t="n"/>
      <c r="X13" s="29" t="n"/>
      <c r="Y13" s="29" t="n"/>
      <c r="Z13" s="29" t="n"/>
      <c r="AA13" s="29" t="n"/>
      <c r="AB13" s="29" t="n"/>
      <c r="AC13" s="29" t="n"/>
      <c r="AD13" s="29" t="n"/>
      <c r="AE13" s="29" t="n"/>
      <c r="AF13" s="29" t="n"/>
      <c r="AG13" s="29" t="n"/>
      <c r="AH13" s="29" t="n"/>
      <c r="AI13" s="29" t="n"/>
      <c r="AJ13" s="29" t="n"/>
      <c r="AK13" s="29" t="n"/>
      <c r="AL13" s="29" t="n"/>
    </row>
    <row r="14">
      <c r="B14" s="30">
        <f>IF(C14="","",ROW()-6)</f>
        <v/>
      </c>
      <c r="C14" s="13" t="inlineStr">
        <is>
          <t>Front-end build</t>
        </is>
      </c>
      <c r="D14" s="13" t="inlineStr">
        <is>
          <t>Build</t>
        </is>
      </c>
      <c r="E14" s="13" t="inlineStr">
        <is>
          <t>Jo</t>
        </is>
      </c>
      <c r="F14" s="14" t="n">
        <v>46307</v>
      </c>
      <c r="G14" s="13" t="n">
        <v>25</v>
      </c>
      <c r="H14" s="34">
        <f>IF(OR(F14="",G14=""),"",F14+MAX(1,G14)-1)</f>
        <v/>
      </c>
      <c r="I14" s="35" t="n">
        <v>0.2</v>
      </c>
      <c r="J14" s="7">
        <f>IF(C14="","",IF(N(I14)&gt;=1,"Done",IF(AND(H14&lt;&gt;"",H14&lt;TODAY()),"Late",IF(N(I14)&gt;0,"In progress",IF(AND(F14&lt;&gt;"",F14&lt;=TODAY()),"Should start","Not started")))))</f>
        <v/>
      </c>
      <c r="K14" s="15" t="n">
        <v>12000</v>
      </c>
      <c r="L14" s="49">
        <f>IF(G14="","",G14*MIN(1,N(I14)))</f>
        <v/>
      </c>
      <c r="M14" s="29" t="n"/>
      <c r="N14" s="29" t="n"/>
      <c r="O14" s="29" t="n"/>
      <c r="P14" s="29" t="n"/>
      <c r="Q14" s="29" t="n"/>
      <c r="R14" s="29" t="n"/>
      <c r="S14" s="29" t="n"/>
      <c r="T14" s="29" t="n"/>
      <c r="U14" s="29" t="n"/>
      <c r="V14" s="29" t="n"/>
      <c r="W14" s="29" t="n"/>
      <c r="X14" s="29" t="n"/>
      <c r="Y14" s="29" t="n"/>
      <c r="Z14" s="29" t="n"/>
      <c r="AA14" s="29" t="n"/>
      <c r="AB14" s="29" t="n"/>
      <c r="AC14" s="29" t="n"/>
      <c r="AD14" s="29" t="n"/>
      <c r="AE14" s="29" t="n"/>
      <c r="AF14" s="29" t="n"/>
      <c r="AG14" s="29" t="n"/>
      <c r="AH14" s="29" t="n"/>
      <c r="AI14" s="29" t="n"/>
      <c r="AJ14" s="29" t="n"/>
      <c r="AK14" s="29" t="n"/>
      <c r="AL14" s="29" t="n"/>
    </row>
    <row r="15">
      <c r="B15" s="30">
        <f>IF(C15="","",ROW()-6)</f>
        <v/>
      </c>
      <c r="C15" s="13" t="inlineStr">
        <is>
          <t>CMS setup &amp; content</t>
        </is>
      </c>
      <c r="D15" s="13" t="inlineStr">
        <is>
          <t>Build</t>
        </is>
      </c>
      <c r="E15" s="13" t="inlineStr">
        <is>
          <t>Mia</t>
        </is>
      </c>
      <c r="F15" s="14" t="n">
        <v>46315</v>
      </c>
      <c r="G15" s="13" t="n">
        <v>20</v>
      </c>
      <c r="H15" s="34">
        <f>IF(OR(F15="",G15=""),"",F15+MAX(1,G15)-1)</f>
        <v/>
      </c>
      <c r="I15" s="35" t="n">
        <v>0.15</v>
      </c>
      <c r="J15" s="7">
        <f>IF(C15="","",IF(N(I15)&gt;=1,"Done",IF(AND(H15&lt;&gt;"",H15&lt;TODAY()),"Late",IF(N(I15)&gt;0,"In progress",IF(AND(F15&lt;&gt;"",F15&lt;=TODAY()),"Should start","Not started")))))</f>
        <v/>
      </c>
      <c r="K15" s="15" t="n">
        <v>5200</v>
      </c>
      <c r="L15" s="49">
        <f>IF(G15="","",G15*MIN(1,N(I15)))</f>
        <v/>
      </c>
      <c r="M15" s="29" t="n"/>
      <c r="N15" s="29" t="n"/>
      <c r="O15" s="29" t="n"/>
      <c r="P15" s="29" t="n"/>
      <c r="Q15" s="29" t="n"/>
      <c r="R15" s="29" t="n"/>
      <c r="S15" s="29" t="n"/>
      <c r="T15" s="29" t="n"/>
      <c r="U15" s="29" t="n"/>
      <c r="V15" s="29" t="n"/>
      <c r="W15" s="29" t="n"/>
      <c r="X15" s="29" t="n"/>
      <c r="Y15" s="29" t="n"/>
      <c r="Z15" s="29" t="n"/>
      <c r="AA15" s="29" t="n"/>
      <c r="AB15" s="29" t="n"/>
      <c r="AC15" s="29" t="n"/>
      <c r="AD15" s="29" t="n"/>
      <c r="AE15" s="29" t="n"/>
      <c r="AF15" s="29" t="n"/>
      <c r="AG15" s="29" t="n"/>
      <c r="AH15" s="29" t="n"/>
      <c r="AI15" s="29" t="n"/>
      <c r="AJ15" s="29" t="n"/>
      <c r="AK15" s="29" t="n"/>
      <c r="AL15" s="29" t="n"/>
    </row>
    <row r="16">
      <c r="B16" s="30">
        <f>IF(C16="","",ROW()-6)</f>
        <v/>
      </c>
      <c r="C16" s="13" t="inlineStr">
        <is>
          <t>Integrations</t>
        </is>
      </c>
      <c r="D16" s="13" t="inlineStr">
        <is>
          <t>Build</t>
        </is>
      </c>
      <c r="E16" s="13" t="inlineStr">
        <is>
          <t>Vendor</t>
        </is>
      </c>
      <c r="F16" s="14" t="n">
        <v>46321</v>
      </c>
      <c r="G16" s="13" t="n">
        <v>14</v>
      </c>
      <c r="H16" s="34">
        <f>IF(OR(F16="",G16=""),"",F16+MAX(1,G16)-1)</f>
        <v/>
      </c>
      <c r="I16" s="35" t="n">
        <v>0</v>
      </c>
      <c r="J16" s="7">
        <f>IF(C16="","",IF(N(I16)&gt;=1,"Done",IF(AND(H16&lt;&gt;"",H16&lt;TODAY()),"Late",IF(N(I16)&gt;0,"In progress",IF(AND(F16&lt;&gt;"",F16&lt;=TODAY()),"Should start","Not started")))))</f>
        <v/>
      </c>
      <c r="K16" s="15" t="n">
        <v>4800</v>
      </c>
      <c r="L16" s="49">
        <f>IF(G16="","",G16*MIN(1,N(I16)))</f>
        <v/>
      </c>
      <c r="M16" s="29" t="n"/>
      <c r="N16" s="29" t="n"/>
      <c r="O16" s="29" t="n"/>
      <c r="P16" s="29" t="n"/>
      <c r="Q16" s="29" t="n"/>
      <c r="R16" s="29" t="n"/>
      <c r="S16" s="29" t="n"/>
      <c r="T16" s="29" t="n"/>
      <c r="U16" s="29" t="n"/>
      <c r="V16" s="29" t="n"/>
      <c r="W16" s="29" t="n"/>
      <c r="X16" s="29" t="n"/>
      <c r="Y16" s="29" t="n"/>
      <c r="Z16" s="29" t="n"/>
      <c r="AA16" s="29" t="n"/>
      <c r="AB16" s="29" t="n"/>
      <c r="AC16" s="29" t="n"/>
      <c r="AD16" s="29" t="n"/>
      <c r="AE16" s="29" t="n"/>
      <c r="AF16" s="29" t="n"/>
      <c r="AG16" s="29" t="n"/>
      <c r="AH16" s="29" t="n"/>
      <c r="AI16" s="29" t="n"/>
      <c r="AJ16" s="29" t="n"/>
      <c r="AK16" s="29" t="n"/>
      <c r="AL16" s="29" t="n"/>
    </row>
    <row r="17">
      <c r="B17" s="30">
        <f>IF(C17="","",ROW()-6)</f>
        <v/>
      </c>
      <c r="C17" s="13" t="inlineStr">
        <is>
          <t>QA &amp; accessibility</t>
        </is>
      </c>
      <c r="D17" s="13" t="inlineStr">
        <is>
          <t>Test</t>
        </is>
      </c>
      <c r="E17" s="13" t="inlineStr">
        <is>
          <t>Jo</t>
        </is>
      </c>
      <c r="F17" s="14" t="n">
        <v>46349</v>
      </c>
      <c r="G17" s="13" t="n">
        <v>10</v>
      </c>
      <c r="H17" s="34">
        <f>IF(OR(F17="",G17=""),"",F17+MAX(1,G17)-1)</f>
        <v/>
      </c>
      <c r="I17" s="35" t="n">
        <v>0</v>
      </c>
      <c r="J17" s="7">
        <f>IF(C17="","",IF(N(I17)&gt;=1,"Done",IF(AND(H17&lt;&gt;"",H17&lt;TODAY()),"Late",IF(N(I17)&gt;0,"In progress",IF(AND(F17&lt;&gt;"",F17&lt;=TODAY()),"Should start","Not started")))))</f>
        <v/>
      </c>
      <c r="K17" s="15" t="n">
        <v>3000</v>
      </c>
      <c r="L17" s="49">
        <f>IF(G17="","",G17*MIN(1,N(I17)))</f>
        <v/>
      </c>
      <c r="M17" s="29" t="n"/>
      <c r="N17" s="29" t="n"/>
      <c r="O17" s="29" t="n"/>
      <c r="P17" s="29" t="n"/>
      <c r="Q17" s="29" t="n"/>
      <c r="R17" s="29" t="n"/>
      <c r="S17" s="29" t="n"/>
      <c r="T17" s="29" t="n"/>
      <c r="U17" s="29" t="n"/>
      <c r="V17" s="29" t="n"/>
      <c r="W17" s="29" t="n"/>
      <c r="X17" s="29" t="n"/>
      <c r="Y17" s="29" t="n"/>
      <c r="Z17" s="29" t="n"/>
      <c r="AA17" s="29" t="n"/>
      <c r="AB17" s="29" t="n"/>
      <c r="AC17" s="29" t="n"/>
      <c r="AD17" s="29" t="n"/>
      <c r="AE17" s="29" t="n"/>
      <c r="AF17" s="29" t="n"/>
      <c r="AG17" s="29" t="n"/>
      <c r="AH17" s="29" t="n"/>
      <c r="AI17" s="29" t="n"/>
      <c r="AJ17" s="29" t="n"/>
      <c r="AK17" s="29" t="n"/>
      <c r="AL17" s="29" t="n"/>
    </row>
    <row r="18">
      <c r="B18" s="30">
        <f>IF(C18="","",ROW()-6)</f>
        <v/>
      </c>
      <c r="C18" s="13" t="inlineStr">
        <is>
          <t>User testing</t>
        </is>
      </c>
      <c r="D18" s="13" t="inlineStr">
        <is>
          <t>Test</t>
        </is>
      </c>
      <c r="E18" s="13" t="inlineStr">
        <is>
          <t>Priya</t>
        </is>
      </c>
      <c r="F18" s="14" t="n">
        <v>46356</v>
      </c>
      <c r="G18" s="13" t="n">
        <v>7</v>
      </c>
      <c r="H18" s="34">
        <f>IF(OR(F18="",G18=""),"",F18+MAX(1,G18)-1)</f>
        <v/>
      </c>
      <c r="I18" s="35" t="n">
        <v>0</v>
      </c>
      <c r="J18" s="7">
        <f>IF(C18="","",IF(N(I18)&gt;=1,"Done",IF(AND(H18&lt;&gt;"",H18&lt;TODAY()),"Late",IF(N(I18)&gt;0,"In progress",IF(AND(F18&lt;&gt;"",F18&lt;=TODAY()),"Should start","Not started")))))</f>
        <v/>
      </c>
      <c r="K18" s="15" t="n">
        <v>1800</v>
      </c>
      <c r="L18" s="49">
        <f>IF(G18="","",G18*MIN(1,N(I18)))</f>
        <v/>
      </c>
      <c r="M18" s="29" t="n"/>
      <c r="N18" s="29" t="n"/>
      <c r="O18" s="29" t="n"/>
      <c r="P18" s="29" t="n"/>
      <c r="Q18" s="29" t="n"/>
      <c r="R18" s="29" t="n"/>
      <c r="S18" s="29" t="n"/>
      <c r="T18" s="29" t="n"/>
      <c r="U18" s="29" t="n"/>
      <c r="V18" s="29" t="n"/>
      <c r="W18" s="29" t="n"/>
      <c r="X18" s="29" t="n"/>
      <c r="Y18" s="29" t="n"/>
      <c r="Z18" s="29" t="n"/>
      <c r="AA18" s="29" t="n"/>
      <c r="AB18" s="29" t="n"/>
      <c r="AC18" s="29" t="n"/>
      <c r="AD18" s="29" t="n"/>
      <c r="AE18" s="29" t="n"/>
      <c r="AF18" s="29" t="n"/>
      <c r="AG18" s="29" t="n"/>
      <c r="AH18" s="29" t="n"/>
      <c r="AI18" s="29" t="n"/>
      <c r="AJ18" s="29" t="n"/>
      <c r="AK18" s="29" t="n"/>
      <c r="AL18" s="29" t="n"/>
    </row>
    <row r="19">
      <c r="B19" s="50" t="inlineStr">
        <is>
          <t>🔒 Free lite version: 12 rows. Unlock more rows, charts and all features in the full version — see the "Upgrade to Full" tab.</t>
        </is>
      </c>
      <c r="C19" s="13" t="n"/>
      <c r="D19" s="13" t="n"/>
      <c r="E19" s="13" t="n"/>
      <c r="F19" s="14" t="n"/>
      <c r="G19" s="13" t="n"/>
      <c r="H19" s="34" t="n"/>
      <c r="I19" s="35" t="n"/>
      <c r="J19" s="7" t="n"/>
      <c r="K19" s="15" t="n"/>
      <c r="L19" s="49" t="n"/>
      <c r="M19" s="29" t="n"/>
      <c r="N19" s="29" t="n"/>
      <c r="O19" s="29" t="n"/>
      <c r="P19" s="29" t="n"/>
      <c r="Q19" s="29" t="n"/>
      <c r="R19" s="29" t="n"/>
      <c r="S19" s="29" t="n"/>
      <c r="T19" s="29" t="n"/>
      <c r="U19" s="29" t="n"/>
      <c r="V19" s="29" t="n"/>
      <c r="W19" s="29" t="n"/>
      <c r="X19" s="29" t="n"/>
      <c r="Y19" s="29" t="n"/>
      <c r="Z19" s="29" t="n"/>
      <c r="AA19" s="29" t="n"/>
      <c r="AB19" s="29" t="n"/>
      <c r="AC19" s="29" t="n"/>
      <c r="AD19" s="29" t="n"/>
      <c r="AE19" s="29" t="n"/>
      <c r="AF19" s="29" t="n"/>
      <c r="AG19" s="29" t="n"/>
      <c r="AH19" s="29" t="n"/>
      <c r="AI19" s="29" t="n"/>
      <c r="AJ19" s="29" t="n"/>
      <c r="AK19" s="29" t="n"/>
      <c r="AL19" s="29" t="n"/>
    </row>
    <row r="20" hidden="1">
      <c r="B20" s="30">
        <f>IF(C20="","",ROW()-6)</f>
        <v/>
      </c>
      <c r="C20" s="13" t="n"/>
      <c r="D20" s="13" t="n"/>
      <c r="E20" s="13" t="n"/>
      <c r="F20" s="14" t="n"/>
      <c r="G20" s="13" t="n"/>
      <c r="H20" s="34">
        <f>IF(OR(F20="",G20=""),"",F20+MAX(1,G20)-1)</f>
        <v/>
      </c>
      <c r="I20" s="35" t="n"/>
      <c r="J20" s="7">
        <f>IF(C20="","",IF(N(I20)&gt;=1,"Done",IF(AND(H20&lt;&gt;"",H20&lt;TODAY()),"Late",IF(N(I20)&gt;0,"In progress",IF(AND(F20&lt;&gt;"",F20&lt;=TODAY()),"Should start","Not started")))))</f>
        <v/>
      </c>
      <c r="K20" s="15" t="n"/>
      <c r="L20" s="49">
        <f>IF(G20="","",G20*MIN(1,N(I20)))</f>
        <v/>
      </c>
      <c r="M20" s="29" t="n"/>
      <c r="N20" s="29" t="n"/>
      <c r="O20" s="29" t="n"/>
      <c r="P20" s="29" t="n"/>
      <c r="Q20" s="29" t="n"/>
      <c r="R20" s="29" t="n"/>
      <c r="S20" s="29" t="n"/>
      <c r="T20" s="29" t="n"/>
      <c r="U20" s="29" t="n"/>
      <c r="V20" s="29" t="n"/>
      <c r="W20" s="29" t="n"/>
      <c r="X20" s="29" t="n"/>
      <c r="Y20" s="29" t="n"/>
      <c r="Z20" s="29" t="n"/>
      <c r="AA20" s="29" t="n"/>
      <c r="AB20" s="29" t="n"/>
      <c r="AC20" s="29" t="n"/>
      <c r="AD20" s="29" t="n"/>
      <c r="AE20" s="29" t="n"/>
      <c r="AF20" s="29" t="n"/>
      <c r="AG20" s="29" t="n"/>
      <c r="AH20" s="29" t="n"/>
      <c r="AI20" s="29" t="n"/>
      <c r="AJ20" s="29" t="n"/>
      <c r="AK20" s="29" t="n"/>
      <c r="AL20" s="29" t="n"/>
    </row>
    <row r="21" hidden="1">
      <c r="B21" s="30">
        <f>IF(C21="","",ROW()-6)</f>
        <v/>
      </c>
      <c r="C21" s="13" t="n"/>
      <c r="D21" s="13" t="n"/>
      <c r="E21" s="13" t="n"/>
      <c r="F21" s="14" t="n"/>
      <c r="G21" s="13" t="n"/>
      <c r="H21" s="34">
        <f>IF(OR(F21="",G21=""),"",F21+MAX(1,G21)-1)</f>
        <v/>
      </c>
      <c r="I21" s="35" t="n"/>
      <c r="J21" s="7">
        <f>IF(C21="","",IF(N(I21)&gt;=1,"Done",IF(AND(H21&lt;&gt;"",H21&lt;TODAY()),"Late",IF(N(I21)&gt;0,"In progress",IF(AND(F21&lt;&gt;"",F21&lt;=TODAY()),"Should start","Not started")))))</f>
        <v/>
      </c>
      <c r="K21" s="15" t="n"/>
      <c r="L21" s="49">
        <f>IF(G21="","",G21*MIN(1,N(I21)))</f>
        <v/>
      </c>
      <c r="M21" s="29" t="n"/>
      <c r="N21" s="29" t="n"/>
      <c r="O21" s="29" t="n"/>
      <c r="P21" s="29" t="n"/>
      <c r="Q21" s="29" t="n"/>
      <c r="R21" s="29" t="n"/>
      <c r="S21" s="29" t="n"/>
      <c r="T21" s="29" t="n"/>
      <c r="U21" s="29" t="n"/>
      <c r="V21" s="29" t="n"/>
      <c r="W21" s="29" t="n"/>
      <c r="X21" s="29" t="n"/>
      <c r="Y21" s="29" t="n"/>
      <c r="Z21" s="29" t="n"/>
      <c r="AA21" s="29" t="n"/>
      <c r="AB21" s="29" t="n"/>
      <c r="AC21" s="29" t="n"/>
      <c r="AD21" s="29" t="n"/>
      <c r="AE21" s="29" t="n"/>
      <c r="AF21" s="29" t="n"/>
      <c r="AG21" s="29" t="n"/>
      <c r="AH21" s="29" t="n"/>
      <c r="AI21" s="29" t="n"/>
      <c r="AJ21" s="29" t="n"/>
      <c r="AK21" s="29" t="n"/>
      <c r="AL21" s="29" t="n"/>
    </row>
    <row r="22" hidden="1">
      <c r="B22" s="30">
        <f>IF(C22="","",ROW()-6)</f>
        <v/>
      </c>
      <c r="C22" s="13" t="n"/>
      <c r="D22" s="13" t="n"/>
      <c r="E22" s="13" t="n"/>
      <c r="F22" s="14" t="n"/>
      <c r="G22" s="13" t="n"/>
      <c r="H22" s="34">
        <f>IF(OR(F22="",G22=""),"",F22+MAX(1,G22)-1)</f>
        <v/>
      </c>
      <c r="I22" s="35" t="n"/>
      <c r="J22" s="7">
        <f>IF(C22="","",IF(N(I22)&gt;=1,"Done",IF(AND(H22&lt;&gt;"",H22&lt;TODAY()),"Late",IF(N(I22)&gt;0,"In progress",IF(AND(F22&lt;&gt;"",F22&lt;=TODAY()),"Should start","Not started")))))</f>
        <v/>
      </c>
      <c r="K22" s="15" t="n"/>
      <c r="L22" s="49">
        <f>IF(G22="","",G22*MIN(1,N(I22)))</f>
        <v/>
      </c>
      <c r="M22" s="29" t="n"/>
      <c r="N22" s="29" t="n"/>
      <c r="O22" s="29" t="n"/>
      <c r="P22" s="29" t="n"/>
      <c r="Q22" s="29" t="n"/>
      <c r="R22" s="29" t="n"/>
      <c r="S22" s="29" t="n"/>
      <c r="T22" s="29" t="n"/>
      <c r="U22" s="29" t="n"/>
      <c r="V22" s="29" t="n"/>
      <c r="W22" s="29" t="n"/>
      <c r="X22" s="29" t="n"/>
      <c r="Y22" s="29" t="n"/>
      <c r="Z22" s="29" t="n"/>
      <c r="AA22" s="29" t="n"/>
      <c r="AB22" s="29" t="n"/>
      <c r="AC22" s="29" t="n"/>
      <c r="AD22" s="29" t="n"/>
      <c r="AE22" s="29" t="n"/>
      <c r="AF22" s="29" t="n"/>
      <c r="AG22" s="29" t="n"/>
      <c r="AH22" s="29" t="n"/>
      <c r="AI22" s="29" t="n"/>
      <c r="AJ22" s="29" t="n"/>
      <c r="AK22" s="29" t="n"/>
      <c r="AL22" s="29" t="n"/>
    </row>
    <row r="23" hidden="1">
      <c r="B23" s="30">
        <f>IF(C23="","",ROW()-6)</f>
        <v/>
      </c>
      <c r="C23" s="13" t="n"/>
      <c r="D23" s="13" t="n"/>
      <c r="E23" s="13" t="n"/>
      <c r="F23" s="14" t="n"/>
      <c r="G23" s="13" t="n"/>
      <c r="H23" s="34">
        <f>IF(OR(F23="",G23=""),"",F23+MAX(1,G23)-1)</f>
        <v/>
      </c>
      <c r="I23" s="35" t="n"/>
      <c r="J23" s="7">
        <f>IF(C23="","",IF(N(I23)&gt;=1,"Done",IF(AND(H23&lt;&gt;"",H23&lt;TODAY()),"Late",IF(N(I23)&gt;0,"In progress",IF(AND(F23&lt;&gt;"",F23&lt;=TODAY()),"Should start","Not started")))))</f>
        <v/>
      </c>
      <c r="K23" s="15" t="n"/>
      <c r="L23" s="49">
        <f>IF(G23="","",G23*MIN(1,N(I23)))</f>
        <v/>
      </c>
      <c r="M23" s="29" t="n"/>
      <c r="N23" s="29" t="n"/>
      <c r="O23" s="29" t="n"/>
      <c r="P23" s="29" t="n"/>
      <c r="Q23" s="29" t="n"/>
      <c r="R23" s="29" t="n"/>
      <c r="S23" s="29" t="n"/>
      <c r="T23" s="29" t="n"/>
      <c r="U23" s="29" t="n"/>
      <c r="V23" s="29" t="n"/>
      <c r="W23" s="29" t="n"/>
      <c r="X23" s="29" t="n"/>
      <c r="Y23" s="29" t="n"/>
      <c r="Z23" s="29" t="n"/>
      <c r="AA23" s="29" t="n"/>
      <c r="AB23" s="29" t="n"/>
      <c r="AC23" s="29" t="n"/>
      <c r="AD23" s="29" t="n"/>
      <c r="AE23" s="29" t="n"/>
      <c r="AF23" s="29" t="n"/>
      <c r="AG23" s="29" t="n"/>
      <c r="AH23" s="29" t="n"/>
      <c r="AI23" s="29" t="n"/>
      <c r="AJ23" s="29" t="n"/>
      <c r="AK23" s="29" t="n"/>
      <c r="AL23" s="29" t="n"/>
    </row>
    <row r="24" hidden="1">
      <c r="B24" s="30">
        <f>IF(C24="","",ROW()-6)</f>
        <v/>
      </c>
      <c r="C24" s="13" t="n"/>
      <c r="D24" s="13" t="n"/>
      <c r="E24" s="13" t="n"/>
      <c r="F24" s="14" t="n"/>
      <c r="G24" s="13" t="n"/>
      <c r="H24" s="34">
        <f>IF(OR(F24="",G24=""),"",F24+MAX(1,G24)-1)</f>
        <v/>
      </c>
      <c r="I24" s="35" t="n"/>
      <c r="J24" s="7">
        <f>IF(C24="","",IF(N(I24)&gt;=1,"Done",IF(AND(H24&lt;&gt;"",H24&lt;TODAY()),"Late",IF(N(I24)&gt;0,"In progress",IF(AND(F24&lt;&gt;"",F24&lt;=TODAY()),"Should start","Not started")))))</f>
        <v/>
      </c>
      <c r="K24" s="15" t="n"/>
      <c r="L24" s="49">
        <f>IF(G24="","",G24*MIN(1,N(I24)))</f>
        <v/>
      </c>
      <c r="M24" s="29" t="n"/>
      <c r="N24" s="29" t="n"/>
      <c r="O24" s="29" t="n"/>
      <c r="P24" s="29" t="n"/>
      <c r="Q24" s="29" t="n"/>
      <c r="R24" s="29" t="n"/>
      <c r="S24" s="29" t="n"/>
      <c r="T24" s="29" t="n"/>
      <c r="U24" s="29" t="n"/>
      <c r="V24" s="29" t="n"/>
      <c r="W24" s="29" t="n"/>
      <c r="X24" s="29" t="n"/>
      <c r="Y24" s="29" t="n"/>
      <c r="Z24" s="29" t="n"/>
      <c r="AA24" s="29" t="n"/>
      <c r="AB24" s="29" t="n"/>
      <c r="AC24" s="29" t="n"/>
      <c r="AD24" s="29" t="n"/>
      <c r="AE24" s="29" t="n"/>
      <c r="AF24" s="29" t="n"/>
      <c r="AG24" s="29" t="n"/>
      <c r="AH24" s="29" t="n"/>
      <c r="AI24" s="29" t="n"/>
      <c r="AJ24" s="29" t="n"/>
      <c r="AK24" s="29" t="n"/>
      <c r="AL24" s="29" t="n"/>
    </row>
    <row r="25" hidden="1">
      <c r="B25" s="30">
        <f>IF(C25="","",ROW()-6)</f>
        <v/>
      </c>
      <c r="C25" s="13" t="n"/>
      <c r="D25" s="13" t="n"/>
      <c r="E25" s="13" t="n"/>
      <c r="F25" s="14" t="n"/>
      <c r="G25" s="13" t="n"/>
      <c r="H25" s="34">
        <f>IF(OR(F25="",G25=""),"",F25+MAX(1,G25)-1)</f>
        <v/>
      </c>
      <c r="I25" s="35" t="n"/>
      <c r="J25" s="7">
        <f>IF(C25="","",IF(N(I25)&gt;=1,"Done",IF(AND(H25&lt;&gt;"",H25&lt;TODAY()),"Late",IF(N(I25)&gt;0,"In progress",IF(AND(F25&lt;&gt;"",F25&lt;=TODAY()),"Should start","Not started")))))</f>
        <v/>
      </c>
      <c r="K25" s="15" t="n"/>
      <c r="L25" s="49">
        <f>IF(G25="","",G25*MIN(1,N(I25)))</f>
        <v/>
      </c>
      <c r="M25" s="29" t="n"/>
      <c r="N25" s="29" t="n"/>
      <c r="O25" s="29" t="n"/>
      <c r="P25" s="29" t="n"/>
      <c r="Q25" s="29" t="n"/>
      <c r="R25" s="29" t="n"/>
      <c r="S25" s="29" t="n"/>
      <c r="T25" s="29" t="n"/>
      <c r="U25" s="29" t="n"/>
      <c r="V25" s="29" t="n"/>
      <c r="W25" s="29" t="n"/>
      <c r="X25" s="29" t="n"/>
      <c r="Y25" s="29" t="n"/>
      <c r="Z25" s="29" t="n"/>
      <c r="AA25" s="29" t="n"/>
      <c r="AB25" s="29" t="n"/>
      <c r="AC25" s="29" t="n"/>
      <c r="AD25" s="29" t="n"/>
      <c r="AE25" s="29" t="n"/>
      <c r="AF25" s="29" t="n"/>
      <c r="AG25" s="29" t="n"/>
      <c r="AH25" s="29" t="n"/>
      <c r="AI25" s="29" t="n"/>
      <c r="AJ25" s="29" t="n"/>
      <c r="AK25" s="29" t="n"/>
      <c r="AL25" s="29" t="n"/>
    </row>
    <row r="26" hidden="1">
      <c r="B26" s="30">
        <f>IF(C26="","",ROW()-6)</f>
        <v/>
      </c>
      <c r="C26" s="13" t="n"/>
      <c r="D26" s="13" t="n"/>
      <c r="E26" s="13" t="n"/>
      <c r="F26" s="14" t="n"/>
      <c r="G26" s="13" t="n"/>
      <c r="H26" s="34">
        <f>IF(OR(F26="",G26=""),"",F26+MAX(1,G26)-1)</f>
        <v/>
      </c>
      <c r="I26" s="35" t="n"/>
      <c r="J26" s="7">
        <f>IF(C26="","",IF(N(I26)&gt;=1,"Done",IF(AND(H26&lt;&gt;"",H26&lt;TODAY()),"Late",IF(N(I26)&gt;0,"In progress",IF(AND(F26&lt;&gt;"",F26&lt;=TODAY()),"Should start","Not started")))))</f>
        <v/>
      </c>
      <c r="K26" s="15" t="n"/>
      <c r="L26" s="49">
        <f>IF(G26="","",G26*MIN(1,N(I26)))</f>
        <v/>
      </c>
      <c r="M26" s="29" t="n"/>
      <c r="N26" s="29" t="n"/>
      <c r="O26" s="29" t="n"/>
      <c r="P26" s="29" t="n"/>
      <c r="Q26" s="29" t="n"/>
      <c r="R26" s="29" t="n"/>
      <c r="S26" s="29" t="n"/>
      <c r="T26" s="29" t="n"/>
      <c r="U26" s="29" t="n"/>
      <c r="V26" s="29" t="n"/>
      <c r="W26" s="29" t="n"/>
      <c r="X26" s="29" t="n"/>
      <c r="Y26" s="29" t="n"/>
      <c r="Z26" s="29" t="n"/>
      <c r="AA26" s="29" t="n"/>
      <c r="AB26" s="29" t="n"/>
      <c r="AC26" s="29" t="n"/>
      <c r="AD26" s="29" t="n"/>
      <c r="AE26" s="29" t="n"/>
      <c r="AF26" s="29" t="n"/>
      <c r="AG26" s="29" t="n"/>
      <c r="AH26" s="29" t="n"/>
      <c r="AI26" s="29" t="n"/>
      <c r="AJ26" s="29" t="n"/>
      <c r="AK26" s="29" t="n"/>
      <c r="AL26" s="29" t="n"/>
    </row>
    <row r="27" hidden="1">
      <c r="B27" s="30">
        <f>IF(C27="","",ROW()-6)</f>
        <v/>
      </c>
      <c r="C27" s="13" t="n"/>
      <c r="D27" s="13" t="n"/>
      <c r="E27" s="13" t="n"/>
      <c r="F27" s="14" t="n"/>
      <c r="G27" s="13" t="n"/>
      <c r="H27" s="34">
        <f>IF(OR(F27="",G27=""),"",F27+MAX(1,G27)-1)</f>
        <v/>
      </c>
      <c r="I27" s="35" t="n"/>
      <c r="J27" s="7">
        <f>IF(C27="","",IF(N(I27)&gt;=1,"Done",IF(AND(H27&lt;&gt;"",H27&lt;TODAY()),"Late",IF(N(I27)&gt;0,"In progress",IF(AND(F27&lt;&gt;"",F27&lt;=TODAY()),"Should start","Not started")))))</f>
        <v/>
      </c>
      <c r="K27" s="15" t="n"/>
      <c r="L27" s="49">
        <f>IF(G27="","",G27*MIN(1,N(I27)))</f>
        <v/>
      </c>
      <c r="M27" s="29" t="n"/>
      <c r="N27" s="29" t="n"/>
      <c r="O27" s="29" t="n"/>
      <c r="P27" s="29" t="n"/>
      <c r="Q27" s="29" t="n"/>
      <c r="R27" s="29" t="n"/>
      <c r="S27" s="29" t="n"/>
      <c r="T27" s="29" t="n"/>
      <c r="U27" s="29" t="n"/>
      <c r="V27" s="29" t="n"/>
      <c r="W27" s="29" t="n"/>
      <c r="X27" s="29" t="n"/>
      <c r="Y27" s="29" t="n"/>
      <c r="Z27" s="29" t="n"/>
      <c r="AA27" s="29" t="n"/>
      <c r="AB27" s="29" t="n"/>
      <c r="AC27" s="29" t="n"/>
      <c r="AD27" s="29" t="n"/>
      <c r="AE27" s="29" t="n"/>
      <c r="AF27" s="29" t="n"/>
      <c r="AG27" s="29" t="n"/>
      <c r="AH27" s="29" t="n"/>
      <c r="AI27" s="29" t="n"/>
      <c r="AJ27" s="29" t="n"/>
      <c r="AK27" s="29" t="n"/>
      <c r="AL27" s="29" t="n"/>
    </row>
    <row r="28" hidden="1">
      <c r="B28" s="30">
        <f>IF(C28="","",ROW()-6)</f>
        <v/>
      </c>
      <c r="C28" s="13" t="n"/>
      <c r="D28" s="13" t="n"/>
      <c r="E28" s="13" t="n"/>
      <c r="F28" s="14" t="n"/>
      <c r="G28" s="13" t="n"/>
      <c r="H28" s="34">
        <f>IF(OR(F28="",G28=""),"",F28+MAX(1,G28)-1)</f>
        <v/>
      </c>
      <c r="I28" s="35" t="n"/>
      <c r="J28" s="7">
        <f>IF(C28="","",IF(N(I28)&gt;=1,"Done",IF(AND(H28&lt;&gt;"",H28&lt;TODAY()),"Late",IF(N(I28)&gt;0,"In progress",IF(AND(F28&lt;&gt;"",F28&lt;=TODAY()),"Should start","Not started")))))</f>
        <v/>
      </c>
      <c r="K28" s="15" t="n"/>
      <c r="L28" s="49">
        <f>IF(G28="","",G28*MIN(1,N(I28)))</f>
        <v/>
      </c>
      <c r="M28" s="29" t="n"/>
      <c r="N28" s="29" t="n"/>
      <c r="O28" s="29" t="n"/>
      <c r="P28" s="29" t="n"/>
      <c r="Q28" s="29" t="n"/>
      <c r="R28" s="29" t="n"/>
      <c r="S28" s="29" t="n"/>
      <c r="T28" s="29" t="n"/>
      <c r="U28" s="29" t="n"/>
      <c r="V28" s="29" t="n"/>
      <c r="W28" s="29" t="n"/>
      <c r="X28" s="29" t="n"/>
      <c r="Y28" s="29" t="n"/>
      <c r="Z28" s="29" t="n"/>
      <c r="AA28" s="29" t="n"/>
      <c r="AB28" s="29" t="n"/>
      <c r="AC28" s="29" t="n"/>
      <c r="AD28" s="29" t="n"/>
      <c r="AE28" s="29" t="n"/>
      <c r="AF28" s="29" t="n"/>
      <c r="AG28" s="29" t="n"/>
      <c r="AH28" s="29" t="n"/>
      <c r="AI28" s="29" t="n"/>
      <c r="AJ28" s="29" t="n"/>
      <c r="AK28" s="29" t="n"/>
      <c r="AL28" s="29" t="n"/>
    </row>
    <row r="29" hidden="1">
      <c r="B29" s="30">
        <f>IF(C29="","",ROW()-6)</f>
        <v/>
      </c>
      <c r="C29" s="13" t="n"/>
      <c r="D29" s="13" t="n"/>
      <c r="E29" s="13" t="n"/>
      <c r="F29" s="14" t="n"/>
      <c r="G29" s="13" t="n"/>
      <c r="H29" s="34">
        <f>IF(OR(F29="",G29=""),"",F29+MAX(1,G29)-1)</f>
        <v/>
      </c>
      <c r="I29" s="35" t="n"/>
      <c r="J29" s="7">
        <f>IF(C29="","",IF(N(I29)&gt;=1,"Done",IF(AND(H29&lt;&gt;"",H29&lt;TODAY()),"Late",IF(N(I29)&gt;0,"In progress",IF(AND(F29&lt;&gt;"",F29&lt;=TODAY()),"Should start","Not started")))))</f>
        <v/>
      </c>
      <c r="K29" s="15" t="n"/>
      <c r="L29" s="49">
        <f>IF(G29="","",G29*MIN(1,N(I29)))</f>
        <v/>
      </c>
      <c r="M29" s="29" t="n"/>
      <c r="N29" s="29" t="n"/>
      <c r="O29" s="29" t="n"/>
      <c r="P29" s="29" t="n"/>
      <c r="Q29" s="29" t="n"/>
      <c r="R29" s="29" t="n"/>
      <c r="S29" s="29" t="n"/>
      <c r="T29" s="29" t="n"/>
      <c r="U29" s="29" t="n"/>
      <c r="V29" s="29" t="n"/>
      <c r="W29" s="29" t="n"/>
      <c r="X29" s="29" t="n"/>
      <c r="Y29" s="29" t="n"/>
      <c r="Z29" s="29" t="n"/>
      <c r="AA29" s="29" t="n"/>
      <c r="AB29" s="29" t="n"/>
      <c r="AC29" s="29" t="n"/>
      <c r="AD29" s="29" t="n"/>
      <c r="AE29" s="29" t="n"/>
      <c r="AF29" s="29" t="n"/>
      <c r="AG29" s="29" t="n"/>
      <c r="AH29" s="29" t="n"/>
      <c r="AI29" s="29" t="n"/>
      <c r="AJ29" s="29" t="n"/>
      <c r="AK29" s="29" t="n"/>
      <c r="AL29" s="29" t="n"/>
    </row>
    <row r="30" hidden="1">
      <c r="B30" s="30">
        <f>IF(C30="","",ROW()-6)</f>
        <v/>
      </c>
      <c r="C30" s="13" t="n"/>
      <c r="D30" s="13" t="n"/>
      <c r="E30" s="13" t="n"/>
      <c r="F30" s="14" t="n"/>
      <c r="G30" s="13" t="n"/>
      <c r="H30" s="34">
        <f>IF(OR(F30="",G30=""),"",F30+MAX(1,G30)-1)</f>
        <v/>
      </c>
      <c r="I30" s="35" t="n"/>
      <c r="J30" s="7">
        <f>IF(C30="","",IF(N(I30)&gt;=1,"Done",IF(AND(H30&lt;&gt;"",H30&lt;TODAY()),"Late",IF(N(I30)&gt;0,"In progress",IF(AND(F30&lt;&gt;"",F30&lt;=TODAY()),"Should start","Not started")))))</f>
        <v/>
      </c>
      <c r="K30" s="15" t="n"/>
      <c r="L30" s="49">
        <f>IF(G30="","",G30*MIN(1,N(I30)))</f>
        <v/>
      </c>
      <c r="M30" s="29" t="n"/>
      <c r="N30" s="29" t="n"/>
      <c r="O30" s="29" t="n"/>
      <c r="P30" s="29" t="n"/>
      <c r="Q30" s="29" t="n"/>
      <c r="R30" s="29" t="n"/>
      <c r="S30" s="29" t="n"/>
      <c r="T30" s="29" t="n"/>
      <c r="U30" s="29" t="n"/>
      <c r="V30" s="29" t="n"/>
      <c r="W30" s="29" t="n"/>
      <c r="X30" s="29" t="n"/>
      <c r="Y30" s="29" t="n"/>
      <c r="Z30" s="29" t="n"/>
      <c r="AA30" s="29" t="n"/>
      <c r="AB30" s="29" t="n"/>
      <c r="AC30" s="29" t="n"/>
      <c r="AD30" s="29" t="n"/>
      <c r="AE30" s="29" t="n"/>
      <c r="AF30" s="29" t="n"/>
      <c r="AG30" s="29" t="n"/>
      <c r="AH30" s="29" t="n"/>
      <c r="AI30" s="29" t="n"/>
      <c r="AJ30" s="29" t="n"/>
      <c r="AK30" s="29" t="n"/>
      <c r="AL30" s="29" t="n"/>
    </row>
    <row r="31" hidden="1">
      <c r="B31" s="30">
        <f>IF(C31="","",ROW()-6)</f>
        <v/>
      </c>
      <c r="C31" s="13" t="n"/>
      <c r="D31" s="13" t="n"/>
      <c r="E31" s="13" t="n"/>
      <c r="F31" s="14" t="n"/>
      <c r="G31" s="13" t="n"/>
      <c r="H31" s="34">
        <f>IF(OR(F31="",G31=""),"",F31+MAX(1,G31)-1)</f>
        <v/>
      </c>
      <c r="I31" s="35" t="n"/>
      <c r="J31" s="7">
        <f>IF(C31="","",IF(N(I31)&gt;=1,"Done",IF(AND(H31&lt;&gt;"",H31&lt;TODAY()),"Late",IF(N(I31)&gt;0,"In progress",IF(AND(F31&lt;&gt;"",F31&lt;=TODAY()),"Should start","Not started")))))</f>
        <v/>
      </c>
      <c r="K31" s="15" t="n"/>
      <c r="L31" s="49">
        <f>IF(G31="","",G31*MIN(1,N(I31)))</f>
        <v/>
      </c>
      <c r="M31" s="29" t="n"/>
      <c r="N31" s="29" t="n"/>
      <c r="O31" s="29" t="n"/>
      <c r="P31" s="29" t="n"/>
      <c r="Q31" s="29" t="n"/>
      <c r="R31" s="29" t="n"/>
      <c r="S31" s="29" t="n"/>
      <c r="T31" s="29" t="n"/>
      <c r="U31" s="29" t="n"/>
      <c r="V31" s="29" t="n"/>
      <c r="W31" s="29" t="n"/>
      <c r="X31" s="29" t="n"/>
      <c r="Y31" s="29" t="n"/>
      <c r="Z31" s="29" t="n"/>
      <c r="AA31" s="29" t="n"/>
      <c r="AB31" s="29" t="n"/>
      <c r="AC31" s="29" t="n"/>
      <c r="AD31" s="29" t="n"/>
      <c r="AE31" s="29" t="n"/>
      <c r="AF31" s="29" t="n"/>
      <c r="AG31" s="29" t="n"/>
      <c r="AH31" s="29" t="n"/>
      <c r="AI31" s="29" t="n"/>
      <c r="AJ31" s="29" t="n"/>
      <c r="AK31" s="29" t="n"/>
      <c r="AL31" s="29" t="n"/>
    </row>
    <row r="32" hidden="1">
      <c r="B32" s="30">
        <f>IF(C32="","",ROW()-6)</f>
        <v/>
      </c>
      <c r="C32" s="13" t="n"/>
      <c r="D32" s="13" t="n"/>
      <c r="E32" s="13" t="n"/>
      <c r="F32" s="14" t="n"/>
      <c r="G32" s="13" t="n"/>
      <c r="H32" s="34">
        <f>IF(OR(F32="",G32=""),"",F32+MAX(1,G32)-1)</f>
        <v/>
      </c>
      <c r="I32" s="35" t="n"/>
      <c r="J32" s="7">
        <f>IF(C32="","",IF(N(I32)&gt;=1,"Done",IF(AND(H32&lt;&gt;"",H32&lt;TODAY()),"Late",IF(N(I32)&gt;0,"In progress",IF(AND(F32&lt;&gt;"",F32&lt;=TODAY()),"Should start","Not started")))))</f>
        <v/>
      </c>
      <c r="K32" s="15" t="n"/>
      <c r="L32" s="49">
        <f>IF(G32="","",G32*MIN(1,N(I32)))</f>
        <v/>
      </c>
      <c r="M32" s="29" t="n"/>
      <c r="N32" s="29" t="n"/>
      <c r="O32" s="29" t="n"/>
      <c r="P32" s="29" t="n"/>
      <c r="Q32" s="29" t="n"/>
      <c r="R32" s="29" t="n"/>
      <c r="S32" s="29" t="n"/>
      <c r="T32" s="29" t="n"/>
      <c r="U32" s="29" t="n"/>
      <c r="V32" s="29" t="n"/>
      <c r="W32" s="29" t="n"/>
      <c r="X32" s="29" t="n"/>
      <c r="Y32" s="29" t="n"/>
      <c r="Z32" s="29" t="n"/>
      <c r="AA32" s="29" t="n"/>
      <c r="AB32" s="29" t="n"/>
      <c r="AC32" s="29" t="n"/>
      <c r="AD32" s="29" t="n"/>
      <c r="AE32" s="29" t="n"/>
      <c r="AF32" s="29" t="n"/>
      <c r="AG32" s="29" t="n"/>
      <c r="AH32" s="29" t="n"/>
      <c r="AI32" s="29" t="n"/>
      <c r="AJ32" s="29" t="n"/>
      <c r="AK32" s="29" t="n"/>
      <c r="AL32" s="29" t="n"/>
    </row>
    <row r="33" hidden="1">
      <c r="B33" s="30">
        <f>IF(C33="","",ROW()-6)</f>
        <v/>
      </c>
      <c r="C33" s="13" t="n"/>
      <c r="D33" s="13" t="n"/>
      <c r="E33" s="13" t="n"/>
      <c r="F33" s="14" t="n"/>
      <c r="G33" s="13" t="n"/>
      <c r="H33" s="34">
        <f>IF(OR(F33="",G33=""),"",F33+MAX(1,G33)-1)</f>
        <v/>
      </c>
      <c r="I33" s="35" t="n"/>
      <c r="J33" s="7">
        <f>IF(C33="","",IF(N(I33)&gt;=1,"Done",IF(AND(H33&lt;&gt;"",H33&lt;TODAY()),"Late",IF(N(I33)&gt;0,"In progress",IF(AND(F33&lt;&gt;"",F33&lt;=TODAY()),"Should start","Not started")))))</f>
        <v/>
      </c>
      <c r="K33" s="15" t="n"/>
      <c r="L33" s="49">
        <f>IF(G33="","",G33*MIN(1,N(I33)))</f>
        <v/>
      </c>
      <c r="M33" s="29" t="n"/>
      <c r="N33" s="29" t="n"/>
      <c r="O33" s="29" t="n"/>
      <c r="P33" s="29" t="n"/>
      <c r="Q33" s="29" t="n"/>
      <c r="R33" s="29" t="n"/>
      <c r="S33" s="29" t="n"/>
      <c r="T33" s="29" t="n"/>
      <c r="U33" s="29" t="n"/>
      <c r="V33" s="29" t="n"/>
      <c r="W33" s="29" t="n"/>
      <c r="X33" s="29" t="n"/>
      <c r="Y33" s="29" t="n"/>
      <c r="Z33" s="29" t="n"/>
      <c r="AA33" s="29" t="n"/>
      <c r="AB33" s="29" t="n"/>
      <c r="AC33" s="29" t="n"/>
      <c r="AD33" s="29" t="n"/>
      <c r="AE33" s="29" t="n"/>
      <c r="AF33" s="29" t="n"/>
      <c r="AG33" s="29" t="n"/>
      <c r="AH33" s="29" t="n"/>
      <c r="AI33" s="29" t="n"/>
      <c r="AJ33" s="29" t="n"/>
      <c r="AK33" s="29" t="n"/>
      <c r="AL33" s="29" t="n"/>
    </row>
    <row r="34" hidden="1">
      <c r="B34" s="30">
        <f>IF(C34="","",ROW()-6)</f>
        <v/>
      </c>
      <c r="C34" s="13" t="n"/>
      <c r="D34" s="13" t="n"/>
      <c r="E34" s="13" t="n"/>
      <c r="F34" s="14" t="n"/>
      <c r="G34" s="13" t="n"/>
      <c r="H34" s="34">
        <f>IF(OR(F34="",G34=""),"",F34+MAX(1,G34)-1)</f>
        <v/>
      </c>
      <c r="I34" s="35" t="n"/>
      <c r="J34" s="7">
        <f>IF(C34="","",IF(N(I34)&gt;=1,"Done",IF(AND(H34&lt;&gt;"",H34&lt;TODAY()),"Late",IF(N(I34)&gt;0,"In progress",IF(AND(F34&lt;&gt;"",F34&lt;=TODAY()),"Should start","Not started")))))</f>
        <v/>
      </c>
      <c r="K34" s="15" t="n"/>
      <c r="L34" s="49">
        <f>IF(G34="","",G34*MIN(1,N(I34)))</f>
        <v/>
      </c>
      <c r="M34" s="29" t="n"/>
      <c r="N34" s="29" t="n"/>
      <c r="O34" s="29" t="n"/>
      <c r="P34" s="29" t="n"/>
      <c r="Q34" s="29" t="n"/>
      <c r="R34" s="29" t="n"/>
      <c r="S34" s="29" t="n"/>
      <c r="T34" s="29" t="n"/>
      <c r="U34" s="29" t="n"/>
      <c r="V34" s="29" t="n"/>
      <c r="W34" s="29" t="n"/>
      <c r="X34" s="29" t="n"/>
      <c r="Y34" s="29" t="n"/>
      <c r="Z34" s="29" t="n"/>
      <c r="AA34" s="29" t="n"/>
      <c r="AB34" s="29" t="n"/>
      <c r="AC34" s="29" t="n"/>
      <c r="AD34" s="29" t="n"/>
      <c r="AE34" s="29" t="n"/>
      <c r="AF34" s="29" t="n"/>
      <c r="AG34" s="29" t="n"/>
      <c r="AH34" s="29" t="n"/>
      <c r="AI34" s="29" t="n"/>
      <c r="AJ34" s="29" t="n"/>
      <c r="AK34" s="29" t="n"/>
      <c r="AL34" s="29" t="n"/>
    </row>
    <row r="35" hidden="1">
      <c r="B35" s="30">
        <f>IF(C35="","",ROW()-6)</f>
        <v/>
      </c>
      <c r="C35" s="13" t="n"/>
      <c r="D35" s="13" t="n"/>
      <c r="E35" s="13" t="n"/>
      <c r="F35" s="14" t="n"/>
      <c r="G35" s="13" t="n"/>
      <c r="H35" s="34">
        <f>IF(OR(F35="",G35=""),"",F35+MAX(1,G35)-1)</f>
        <v/>
      </c>
      <c r="I35" s="35" t="n"/>
      <c r="J35" s="7">
        <f>IF(C35="","",IF(N(I35)&gt;=1,"Done",IF(AND(H35&lt;&gt;"",H35&lt;TODAY()),"Late",IF(N(I35)&gt;0,"In progress",IF(AND(F35&lt;&gt;"",F35&lt;=TODAY()),"Should start","Not started")))))</f>
        <v/>
      </c>
      <c r="K35" s="15" t="n"/>
      <c r="L35" s="49">
        <f>IF(G35="","",G35*MIN(1,N(I35)))</f>
        <v/>
      </c>
      <c r="M35" s="29" t="n"/>
      <c r="N35" s="29" t="n"/>
      <c r="O35" s="29" t="n"/>
      <c r="P35" s="29" t="n"/>
      <c r="Q35" s="29" t="n"/>
      <c r="R35" s="29" t="n"/>
      <c r="S35" s="29" t="n"/>
      <c r="T35" s="29" t="n"/>
      <c r="U35" s="29" t="n"/>
      <c r="V35" s="29" t="n"/>
      <c r="W35" s="29" t="n"/>
      <c r="X35" s="29" t="n"/>
      <c r="Y35" s="29" t="n"/>
      <c r="Z35" s="29" t="n"/>
      <c r="AA35" s="29" t="n"/>
      <c r="AB35" s="29" t="n"/>
      <c r="AC35" s="29" t="n"/>
      <c r="AD35" s="29" t="n"/>
      <c r="AE35" s="29" t="n"/>
      <c r="AF35" s="29" t="n"/>
      <c r="AG35" s="29" t="n"/>
      <c r="AH35" s="29" t="n"/>
      <c r="AI35" s="29" t="n"/>
      <c r="AJ35" s="29" t="n"/>
      <c r="AK35" s="29" t="n"/>
      <c r="AL35" s="29" t="n"/>
    </row>
    <row r="36" hidden="1">
      <c r="B36" s="30">
        <f>IF(C36="","",ROW()-6)</f>
        <v/>
      </c>
      <c r="C36" s="13" t="n"/>
      <c r="D36" s="13" t="n"/>
      <c r="E36" s="13" t="n"/>
      <c r="F36" s="14" t="n"/>
      <c r="G36" s="13" t="n"/>
      <c r="H36" s="34">
        <f>IF(OR(F36="",G36=""),"",F36+MAX(1,G36)-1)</f>
        <v/>
      </c>
      <c r="I36" s="35" t="n"/>
      <c r="J36" s="7">
        <f>IF(C36="","",IF(N(I36)&gt;=1,"Done",IF(AND(H36&lt;&gt;"",H36&lt;TODAY()),"Late",IF(N(I36)&gt;0,"In progress",IF(AND(F36&lt;&gt;"",F36&lt;=TODAY()),"Should start","Not started")))))</f>
        <v/>
      </c>
      <c r="K36" s="15" t="n"/>
      <c r="L36" s="49">
        <f>IF(G36="","",G36*MIN(1,N(I36)))</f>
        <v/>
      </c>
      <c r="M36" s="29" t="n"/>
      <c r="N36" s="29" t="n"/>
      <c r="O36" s="29" t="n"/>
      <c r="P36" s="29" t="n"/>
      <c r="Q36" s="29" t="n"/>
      <c r="R36" s="29" t="n"/>
      <c r="S36" s="29" t="n"/>
      <c r="T36" s="29" t="n"/>
      <c r="U36" s="29" t="n"/>
      <c r="V36" s="29" t="n"/>
      <c r="W36" s="29" t="n"/>
      <c r="X36" s="29" t="n"/>
      <c r="Y36" s="29" t="n"/>
      <c r="Z36" s="29" t="n"/>
      <c r="AA36" s="29" t="n"/>
      <c r="AB36" s="29" t="n"/>
      <c r="AC36" s="29" t="n"/>
      <c r="AD36" s="29" t="n"/>
      <c r="AE36" s="29" t="n"/>
      <c r="AF36" s="29" t="n"/>
      <c r="AG36" s="29" t="n"/>
      <c r="AH36" s="29" t="n"/>
      <c r="AI36" s="29" t="n"/>
      <c r="AJ36" s="29" t="n"/>
      <c r="AK36" s="29" t="n"/>
      <c r="AL36" s="29" t="n"/>
    </row>
    <row r="37" hidden="1">
      <c r="B37" s="30">
        <f>IF(C37="","",ROW()-6)</f>
        <v/>
      </c>
      <c r="C37" s="13" t="n"/>
      <c r="D37" s="13" t="n"/>
      <c r="E37" s="13" t="n"/>
      <c r="F37" s="14" t="n"/>
      <c r="G37" s="13" t="n"/>
      <c r="H37" s="34">
        <f>IF(OR(F37="",G37=""),"",F37+MAX(1,G37)-1)</f>
        <v/>
      </c>
      <c r="I37" s="35" t="n"/>
      <c r="J37" s="7">
        <f>IF(C37="","",IF(N(I37)&gt;=1,"Done",IF(AND(H37&lt;&gt;"",H37&lt;TODAY()),"Late",IF(N(I37)&gt;0,"In progress",IF(AND(F37&lt;&gt;"",F37&lt;=TODAY()),"Should start","Not started")))))</f>
        <v/>
      </c>
      <c r="K37" s="15" t="n"/>
      <c r="L37" s="49">
        <f>IF(G37="","",G37*MIN(1,N(I37)))</f>
        <v/>
      </c>
      <c r="M37" s="29" t="n"/>
      <c r="N37" s="29" t="n"/>
      <c r="O37" s="29" t="n"/>
      <c r="P37" s="29" t="n"/>
      <c r="Q37" s="29" t="n"/>
      <c r="R37" s="29" t="n"/>
      <c r="S37" s="29" t="n"/>
      <c r="T37" s="29" t="n"/>
      <c r="U37" s="29" t="n"/>
      <c r="V37" s="29" t="n"/>
      <c r="W37" s="29" t="n"/>
      <c r="X37" s="29" t="n"/>
      <c r="Y37" s="29" t="n"/>
      <c r="Z37" s="29" t="n"/>
      <c r="AA37" s="29" t="n"/>
      <c r="AB37" s="29" t="n"/>
      <c r="AC37" s="29" t="n"/>
      <c r="AD37" s="29" t="n"/>
      <c r="AE37" s="29" t="n"/>
      <c r="AF37" s="29" t="n"/>
      <c r="AG37" s="29" t="n"/>
      <c r="AH37" s="29" t="n"/>
      <c r="AI37" s="29" t="n"/>
      <c r="AJ37" s="29" t="n"/>
      <c r="AK37" s="29" t="n"/>
      <c r="AL37" s="29" t="n"/>
    </row>
    <row r="38" hidden="1">
      <c r="B38" s="30">
        <f>IF(C38="","",ROW()-6)</f>
        <v/>
      </c>
      <c r="C38" s="13" t="n"/>
      <c r="D38" s="13" t="n"/>
      <c r="E38" s="13" t="n"/>
      <c r="F38" s="14" t="n"/>
      <c r="G38" s="13" t="n"/>
      <c r="H38" s="34">
        <f>IF(OR(F38="",G38=""),"",F38+MAX(1,G38)-1)</f>
        <v/>
      </c>
      <c r="I38" s="35" t="n"/>
      <c r="J38" s="7">
        <f>IF(C38="","",IF(N(I38)&gt;=1,"Done",IF(AND(H38&lt;&gt;"",H38&lt;TODAY()),"Late",IF(N(I38)&gt;0,"In progress",IF(AND(F38&lt;&gt;"",F38&lt;=TODAY()),"Should start","Not started")))))</f>
        <v/>
      </c>
      <c r="K38" s="15" t="n"/>
      <c r="L38" s="49">
        <f>IF(G38="","",G38*MIN(1,N(I38)))</f>
        <v/>
      </c>
      <c r="M38" s="29" t="n"/>
      <c r="N38" s="29" t="n"/>
      <c r="O38" s="29" t="n"/>
      <c r="P38" s="29" t="n"/>
      <c r="Q38" s="29" t="n"/>
      <c r="R38" s="29" t="n"/>
      <c r="S38" s="29" t="n"/>
      <c r="T38" s="29" t="n"/>
      <c r="U38" s="29" t="n"/>
      <c r="V38" s="29" t="n"/>
      <c r="W38" s="29" t="n"/>
      <c r="X38" s="29" t="n"/>
      <c r="Y38" s="29" t="n"/>
      <c r="Z38" s="29" t="n"/>
      <c r="AA38" s="29" t="n"/>
      <c r="AB38" s="29" t="n"/>
      <c r="AC38" s="29" t="n"/>
      <c r="AD38" s="29" t="n"/>
      <c r="AE38" s="29" t="n"/>
      <c r="AF38" s="29" t="n"/>
      <c r="AG38" s="29" t="n"/>
      <c r="AH38" s="29" t="n"/>
      <c r="AI38" s="29" t="n"/>
      <c r="AJ38" s="29" t="n"/>
      <c r="AK38" s="29" t="n"/>
      <c r="AL38" s="29" t="n"/>
    </row>
    <row r="39" hidden="1">
      <c r="B39" s="30">
        <f>IF(C39="","",ROW()-6)</f>
        <v/>
      </c>
      <c r="C39" s="13" t="n"/>
      <c r="D39" s="13" t="n"/>
      <c r="E39" s="13" t="n"/>
      <c r="F39" s="14" t="n"/>
      <c r="G39" s="13" t="n"/>
      <c r="H39" s="34">
        <f>IF(OR(F39="",G39=""),"",F39+MAX(1,G39)-1)</f>
        <v/>
      </c>
      <c r="I39" s="35" t="n"/>
      <c r="J39" s="7">
        <f>IF(C39="","",IF(N(I39)&gt;=1,"Done",IF(AND(H39&lt;&gt;"",H39&lt;TODAY()),"Late",IF(N(I39)&gt;0,"In progress",IF(AND(F39&lt;&gt;"",F39&lt;=TODAY()),"Should start","Not started")))))</f>
        <v/>
      </c>
      <c r="K39" s="15" t="n"/>
      <c r="L39" s="49">
        <f>IF(G39="","",G39*MIN(1,N(I39)))</f>
        <v/>
      </c>
      <c r="M39" s="29" t="n"/>
      <c r="N39" s="29" t="n"/>
      <c r="O39" s="29" t="n"/>
      <c r="P39" s="29" t="n"/>
      <c r="Q39" s="29" t="n"/>
      <c r="R39" s="29" t="n"/>
      <c r="S39" s="29" t="n"/>
      <c r="T39" s="29" t="n"/>
      <c r="U39" s="29" t="n"/>
      <c r="V39" s="29" t="n"/>
      <c r="W39" s="29" t="n"/>
      <c r="X39" s="29" t="n"/>
      <c r="Y39" s="29" t="n"/>
      <c r="Z39" s="29" t="n"/>
      <c r="AA39" s="29" t="n"/>
      <c r="AB39" s="29" t="n"/>
      <c r="AC39" s="29" t="n"/>
      <c r="AD39" s="29" t="n"/>
      <c r="AE39" s="29" t="n"/>
      <c r="AF39" s="29" t="n"/>
      <c r="AG39" s="29" t="n"/>
      <c r="AH39" s="29" t="n"/>
      <c r="AI39" s="29" t="n"/>
      <c r="AJ39" s="29" t="n"/>
      <c r="AK39" s="29" t="n"/>
      <c r="AL39" s="29" t="n"/>
    </row>
    <row r="40" hidden="1">
      <c r="B40" s="30">
        <f>IF(C40="","",ROW()-6)</f>
        <v/>
      </c>
      <c r="C40" s="13" t="n"/>
      <c r="D40" s="13" t="n"/>
      <c r="E40" s="13" t="n"/>
      <c r="F40" s="14" t="n"/>
      <c r="G40" s="13" t="n"/>
      <c r="H40" s="34">
        <f>IF(OR(F40="",G40=""),"",F40+MAX(1,G40)-1)</f>
        <v/>
      </c>
      <c r="I40" s="35" t="n"/>
      <c r="J40" s="7">
        <f>IF(C40="","",IF(N(I40)&gt;=1,"Done",IF(AND(H40&lt;&gt;"",H40&lt;TODAY()),"Late",IF(N(I40)&gt;0,"In progress",IF(AND(F40&lt;&gt;"",F40&lt;=TODAY()),"Should start","Not started")))))</f>
        <v/>
      </c>
      <c r="K40" s="15" t="n"/>
      <c r="L40" s="49">
        <f>IF(G40="","",G40*MIN(1,N(I40)))</f>
        <v/>
      </c>
      <c r="M40" s="29" t="n"/>
      <c r="N40" s="29" t="n"/>
      <c r="O40" s="29" t="n"/>
      <c r="P40" s="29" t="n"/>
      <c r="Q40" s="29" t="n"/>
      <c r="R40" s="29" t="n"/>
      <c r="S40" s="29" t="n"/>
      <c r="T40" s="29" t="n"/>
      <c r="U40" s="29" t="n"/>
      <c r="V40" s="29" t="n"/>
      <c r="W40" s="29" t="n"/>
      <c r="X40" s="29" t="n"/>
      <c r="Y40" s="29" t="n"/>
      <c r="Z40" s="29" t="n"/>
      <c r="AA40" s="29" t="n"/>
      <c r="AB40" s="29" t="n"/>
      <c r="AC40" s="29" t="n"/>
      <c r="AD40" s="29" t="n"/>
      <c r="AE40" s="29" t="n"/>
      <c r="AF40" s="29" t="n"/>
      <c r="AG40" s="29" t="n"/>
      <c r="AH40" s="29" t="n"/>
      <c r="AI40" s="29" t="n"/>
      <c r="AJ40" s="29" t="n"/>
      <c r="AK40" s="29" t="n"/>
      <c r="AL40" s="29" t="n"/>
    </row>
    <row r="41" hidden="1">
      <c r="B41" s="30">
        <f>IF(C41="","",ROW()-6)</f>
        <v/>
      </c>
      <c r="C41" s="13" t="n"/>
      <c r="D41" s="13" t="n"/>
      <c r="E41" s="13" t="n"/>
      <c r="F41" s="14" t="n"/>
      <c r="G41" s="13" t="n"/>
      <c r="H41" s="34">
        <f>IF(OR(F41="",G41=""),"",F41+MAX(1,G41)-1)</f>
        <v/>
      </c>
      <c r="I41" s="35" t="n"/>
      <c r="J41" s="7">
        <f>IF(C41="","",IF(N(I41)&gt;=1,"Done",IF(AND(H41&lt;&gt;"",H41&lt;TODAY()),"Late",IF(N(I41)&gt;0,"In progress",IF(AND(F41&lt;&gt;"",F41&lt;=TODAY()),"Should start","Not started")))))</f>
        <v/>
      </c>
      <c r="K41" s="15" t="n"/>
      <c r="L41" s="49">
        <f>IF(G41="","",G41*MIN(1,N(I41)))</f>
        <v/>
      </c>
      <c r="M41" s="29" t="n"/>
      <c r="N41" s="29" t="n"/>
      <c r="O41" s="29" t="n"/>
      <c r="P41" s="29" t="n"/>
      <c r="Q41" s="29" t="n"/>
      <c r="R41" s="29" t="n"/>
      <c r="S41" s="29" t="n"/>
      <c r="T41" s="29" t="n"/>
      <c r="U41" s="29" t="n"/>
      <c r="V41" s="29" t="n"/>
      <c r="W41" s="29" t="n"/>
      <c r="X41" s="29" t="n"/>
      <c r="Y41" s="29" t="n"/>
      <c r="Z41" s="29" t="n"/>
      <c r="AA41" s="29" t="n"/>
      <c r="AB41" s="29" t="n"/>
      <c r="AC41" s="29" t="n"/>
      <c r="AD41" s="29" t="n"/>
      <c r="AE41" s="29" t="n"/>
      <c r="AF41" s="29" t="n"/>
      <c r="AG41" s="29" t="n"/>
      <c r="AH41" s="29" t="n"/>
      <c r="AI41" s="29" t="n"/>
      <c r="AJ41" s="29" t="n"/>
      <c r="AK41" s="29" t="n"/>
      <c r="AL41" s="29" t="n"/>
    </row>
    <row r="42" hidden="1">
      <c r="B42" s="30">
        <f>IF(C42="","",ROW()-6)</f>
        <v/>
      </c>
      <c r="C42" s="13" t="n"/>
      <c r="D42" s="13" t="n"/>
      <c r="E42" s="13" t="n"/>
      <c r="F42" s="14" t="n"/>
      <c r="G42" s="13" t="n"/>
      <c r="H42" s="34">
        <f>IF(OR(F42="",G42=""),"",F42+MAX(1,G42)-1)</f>
        <v/>
      </c>
      <c r="I42" s="35" t="n"/>
      <c r="J42" s="7">
        <f>IF(C42="","",IF(N(I42)&gt;=1,"Done",IF(AND(H42&lt;&gt;"",H42&lt;TODAY()),"Late",IF(N(I42)&gt;0,"In progress",IF(AND(F42&lt;&gt;"",F42&lt;=TODAY()),"Should start","Not started")))))</f>
        <v/>
      </c>
      <c r="K42" s="15" t="n"/>
      <c r="L42" s="49">
        <f>IF(G42="","",G42*MIN(1,N(I42)))</f>
        <v/>
      </c>
      <c r="M42" s="29" t="n"/>
      <c r="N42" s="29" t="n"/>
      <c r="O42" s="29" t="n"/>
      <c r="P42" s="29" t="n"/>
      <c r="Q42" s="29" t="n"/>
      <c r="R42" s="29" t="n"/>
      <c r="S42" s="29" t="n"/>
      <c r="T42" s="29" t="n"/>
      <c r="U42" s="29" t="n"/>
      <c r="V42" s="29" t="n"/>
      <c r="W42" s="29" t="n"/>
      <c r="X42" s="29" t="n"/>
      <c r="Y42" s="29" t="n"/>
      <c r="Z42" s="29" t="n"/>
      <c r="AA42" s="29" t="n"/>
      <c r="AB42" s="29" t="n"/>
      <c r="AC42" s="29" t="n"/>
      <c r="AD42" s="29" t="n"/>
      <c r="AE42" s="29" t="n"/>
      <c r="AF42" s="29" t="n"/>
      <c r="AG42" s="29" t="n"/>
      <c r="AH42" s="29" t="n"/>
      <c r="AI42" s="29" t="n"/>
      <c r="AJ42" s="29" t="n"/>
      <c r="AK42" s="29" t="n"/>
      <c r="AL42" s="29" t="n"/>
    </row>
    <row r="43" hidden="1">
      <c r="B43" s="30">
        <f>IF(C43="","",ROW()-6)</f>
        <v/>
      </c>
      <c r="C43" s="13" t="n"/>
      <c r="D43" s="13" t="n"/>
      <c r="E43" s="13" t="n"/>
      <c r="F43" s="14" t="n"/>
      <c r="G43" s="13" t="n"/>
      <c r="H43" s="34">
        <f>IF(OR(F43="",G43=""),"",F43+MAX(1,G43)-1)</f>
        <v/>
      </c>
      <c r="I43" s="35" t="n"/>
      <c r="J43" s="7">
        <f>IF(C43="","",IF(N(I43)&gt;=1,"Done",IF(AND(H43&lt;&gt;"",H43&lt;TODAY()),"Late",IF(N(I43)&gt;0,"In progress",IF(AND(F43&lt;&gt;"",F43&lt;=TODAY()),"Should start","Not started")))))</f>
        <v/>
      </c>
      <c r="K43" s="15" t="n"/>
      <c r="L43" s="49">
        <f>IF(G43="","",G43*MIN(1,N(I43)))</f>
        <v/>
      </c>
      <c r="M43" s="29" t="n"/>
      <c r="N43" s="29" t="n"/>
      <c r="O43" s="29" t="n"/>
      <c r="P43" s="29" t="n"/>
      <c r="Q43" s="29" t="n"/>
      <c r="R43" s="29" t="n"/>
      <c r="S43" s="29" t="n"/>
      <c r="T43" s="29" t="n"/>
      <c r="U43" s="29" t="n"/>
      <c r="V43" s="29" t="n"/>
      <c r="W43" s="29" t="n"/>
      <c r="X43" s="29" t="n"/>
      <c r="Y43" s="29" t="n"/>
      <c r="Z43" s="29" t="n"/>
      <c r="AA43" s="29" t="n"/>
      <c r="AB43" s="29" t="n"/>
      <c r="AC43" s="29" t="n"/>
      <c r="AD43" s="29" t="n"/>
      <c r="AE43" s="29" t="n"/>
      <c r="AF43" s="29" t="n"/>
      <c r="AG43" s="29" t="n"/>
      <c r="AH43" s="29" t="n"/>
      <c r="AI43" s="29" t="n"/>
      <c r="AJ43" s="29" t="n"/>
      <c r="AK43" s="29" t="n"/>
      <c r="AL43" s="29" t="n"/>
    </row>
    <row r="44" hidden="1">
      <c r="B44" s="30">
        <f>IF(C44="","",ROW()-6)</f>
        <v/>
      </c>
      <c r="C44" s="13" t="n"/>
      <c r="D44" s="13" t="n"/>
      <c r="E44" s="13" t="n"/>
      <c r="F44" s="14" t="n"/>
      <c r="G44" s="13" t="n"/>
      <c r="H44" s="34">
        <f>IF(OR(F44="",G44=""),"",F44+MAX(1,G44)-1)</f>
        <v/>
      </c>
      <c r="I44" s="35" t="n"/>
      <c r="J44" s="7">
        <f>IF(C44="","",IF(N(I44)&gt;=1,"Done",IF(AND(H44&lt;&gt;"",H44&lt;TODAY()),"Late",IF(N(I44)&gt;0,"In progress",IF(AND(F44&lt;&gt;"",F44&lt;=TODAY()),"Should start","Not started")))))</f>
        <v/>
      </c>
      <c r="K44" s="15" t="n"/>
      <c r="L44" s="49">
        <f>IF(G44="","",G44*MIN(1,N(I44)))</f>
        <v/>
      </c>
      <c r="M44" s="29" t="n"/>
      <c r="N44" s="29" t="n"/>
      <c r="O44" s="29" t="n"/>
      <c r="P44" s="29" t="n"/>
      <c r="Q44" s="29" t="n"/>
      <c r="R44" s="29" t="n"/>
      <c r="S44" s="29" t="n"/>
      <c r="T44" s="29" t="n"/>
      <c r="U44" s="29" t="n"/>
      <c r="V44" s="29" t="n"/>
      <c r="W44" s="29" t="n"/>
      <c r="X44" s="29" t="n"/>
      <c r="Y44" s="29" t="n"/>
      <c r="Z44" s="29" t="n"/>
      <c r="AA44" s="29" t="n"/>
      <c r="AB44" s="29" t="n"/>
      <c r="AC44" s="29" t="n"/>
      <c r="AD44" s="29" t="n"/>
      <c r="AE44" s="29" t="n"/>
      <c r="AF44" s="29" t="n"/>
      <c r="AG44" s="29" t="n"/>
      <c r="AH44" s="29" t="n"/>
      <c r="AI44" s="29" t="n"/>
      <c r="AJ44" s="29" t="n"/>
      <c r="AK44" s="29" t="n"/>
      <c r="AL44" s="29" t="n"/>
    </row>
    <row r="45" hidden="1">
      <c r="B45" s="30">
        <f>IF(C45="","",ROW()-6)</f>
        <v/>
      </c>
      <c r="C45" s="13" t="n"/>
      <c r="D45" s="13" t="n"/>
      <c r="E45" s="13" t="n"/>
      <c r="F45" s="14" t="n"/>
      <c r="G45" s="13" t="n"/>
      <c r="H45" s="34">
        <f>IF(OR(F45="",G45=""),"",F45+MAX(1,G45)-1)</f>
        <v/>
      </c>
      <c r="I45" s="35" t="n"/>
      <c r="J45" s="7">
        <f>IF(C45="","",IF(N(I45)&gt;=1,"Done",IF(AND(H45&lt;&gt;"",H45&lt;TODAY()),"Late",IF(N(I45)&gt;0,"In progress",IF(AND(F45&lt;&gt;"",F45&lt;=TODAY()),"Should start","Not started")))))</f>
        <v/>
      </c>
      <c r="K45" s="15" t="n"/>
      <c r="L45" s="49">
        <f>IF(G45="","",G45*MIN(1,N(I45)))</f>
        <v/>
      </c>
      <c r="M45" s="29" t="n"/>
      <c r="N45" s="29" t="n"/>
      <c r="O45" s="29" t="n"/>
      <c r="P45" s="29" t="n"/>
      <c r="Q45" s="29" t="n"/>
      <c r="R45" s="29" t="n"/>
      <c r="S45" s="29" t="n"/>
      <c r="T45" s="29" t="n"/>
      <c r="U45" s="29" t="n"/>
      <c r="V45" s="29" t="n"/>
      <c r="W45" s="29" t="n"/>
      <c r="X45" s="29" t="n"/>
      <c r="Y45" s="29" t="n"/>
      <c r="Z45" s="29" t="n"/>
      <c r="AA45" s="29" t="n"/>
      <c r="AB45" s="29" t="n"/>
      <c r="AC45" s="29" t="n"/>
      <c r="AD45" s="29" t="n"/>
      <c r="AE45" s="29" t="n"/>
      <c r="AF45" s="29" t="n"/>
      <c r="AG45" s="29" t="n"/>
      <c r="AH45" s="29" t="n"/>
      <c r="AI45" s="29" t="n"/>
      <c r="AJ45" s="29" t="n"/>
      <c r="AK45" s="29" t="n"/>
      <c r="AL45" s="29" t="n"/>
    </row>
    <row r="46" hidden="1">
      <c r="B46" s="30">
        <f>IF(C46="","",ROW()-6)</f>
        <v/>
      </c>
      <c r="C46" s="13" t="n"/>
      <c r="D46" s="13" t="n"/>
      <c r="E46" s="13" t="n"/>
      <c r="F46" s="14" t="n"/>
      <c r="G46" s="13" t="n"/>
      <c r="H46" s="34">
        <f>IF(OR(F46="",G46=""),"",F46+MAX(1,G46)-1)</f>
        <v/>
      </c>
      <c r="I46" s="35" t="n"/>
      <c r="J46" s="7">
        <f>IF(C46="","",IF(N(I46)&gt;=1,"Done",IF(AND(H46&lt;&gt;"",H46&lt;TODAY()),"Late",IF(N(I46)&gt;0,"In progress",IF(AND(F46&lt;&gt;"",F46&lt;=TODAY()),"Should start","Not started")))))</f>
        <v/>
      </c>
      <c r="K46" s="15" t="n"/>
      <c r="L46" s="49">
        <f>IF(G46="","",G46*MIN(1,N(I46)))</f>
        <v/>
      </c>
      <c r="M46" s="29" t="n"/>
      <c r="N46" s="29" t="n"/>
      <c r="O46" s="29" t="n"/>
      <c r="P46" s="29" t="n"/>
      <c r="Q46" s="29" t="n"/>
      <c r="R46" s="29" t="n"/>
      <c r="S46" s="29" t="n"/>
      <c r="T46" s="29" t="n"/>
      <c r="U46" s="29" t="n"/>
      <c r="V46" s="29" t="n"/>
      <c r="W46" s="29" t="n"/>
      <c r="X46" s="29" t="n"/>
      <c r="Y46" s="29" t="n"/>
      <c r="Z46" s="29" t="n"/>
      <c r="AA46" s="29" t="n"/>
      <c r="AB46" s="29" t="n"/>
      <c r="AC46" s="29" t="n"/>
      <c r="AD46" s="29" t="n"/>
      <c r="AE46" s="29" t="n"/>
      <c r="AF46" s="29" t="n"/>
      <c r="AG46" s="29" t="n"/>
      <c r="AH46" s="29" t="n"/>
      <c r="AI46" s="29" t="n"/>
      <c r="AJ46" s="29" t="n"/>
      <c r="AK46" s="29" t="n"/>
      <c r="AL46" s="29" t="n"/>
    </row>
    <row r="47" hidden="1">
      <c r="B47" s="30">
        <f>IF(C47="","",ROW()-6)</f>
        <v/>
      </c>
      <c r="C47" s="13" t="n"/>
      <c r="D47" s="13" t="n"/>
      <c r="E47" s="13" t="n"/>
      <c r="F47" s="14" t="n"/>
      <c r="G47" s="13" t="n"/>
      <c r="H47" s="34">
        <f>IF(OR(F47="",G47=""),"",F47+MAX(1,G47)-1)</f>
        <v/>
      </c>
      <c r="I47" s="35" t="n"/>
      <c r="J47" s="7">
        <f>IF(C47="","",IF(N(I47)&gt;=1,"Done",IF(AND(H47&lt;&gt;"",H47&lt;TODAY()),"Late",IF(N(I47)&gt;0,"In progress",IF(AND(F47&lt;&gt;"",F47&lt;=TODAY()),"Should start","Not started")))))</f>
        <v/>
      </c>
      <c r="K47" s="15" t="n"/>
      <c r="L47" s="49">
        <f>IF(G47="","",G47*MIN(1,N(I47)))</f>
        <v/>
      </c>
      <c r="M47" s="29" t="n"/>
      <c r="N47" s="29" t="n"/>
      <c r="O47" s="29" t="n"/>
      <c r="P47" s="29" t="n"/>
      <c r="Q47" s="29" t="n"/>
      <c r="R47" s="29" t="n"/>
      <c r="S47" s="29" t="n"/>
      <c r="T47" s="29" t="n"/>
      <c r="U47" s="29" t="n"/>
      <c r="V47" s="29" t="n"/>
      <c r="W47" s="29" t="n"/>
      <c r="X47" s="29" t="n"/>
      <c r="Y47" s="29" t="n"/>
      <c r="Z47" s="29" t="n"/>
      <c r="AA47" s="29" t="n"/>
      <c r="AB47" s="29" t="n"/>
      <c r="AC47" s="29" t="n"/>
      <c r="AD47" s="29" t="n"/>
      <c r="AE47" s="29" t="n"/>
      <c r="AF47" s="29" t="n"/>
      <c r="AG47" s="29" t="n"/>
      <c r="AH47" s="29" t="n"/>
      <c r="AI47" s="29" t="n"/>
      <c r="AJ47" s="29" t="n"/>
      <c r="AK47" s="29" t="n"/>
      <c r="AL47" s="29" t="n"/>
    </row>
    <row r="48" hidden="1">
      <c r="B48" s="30">
        <f>IF(C48="","",ROW()-6)</f>
        <v/>
      </c>
      <c r="C48" s="13" t="n"/>
      <c r="D48" s="13" t="n"/>
      <c r="E48" s="13" t="n"/>
      <c r="F48" s="14" t="n"/>
      <c r="G48" s="13" t="n"/>
      <c r="H48" s="34">
        <f>IF(OR(F48="",G48=""),"",F48+MAX(1,G48)-1)</f>
        <v/>
      </c>
      <c r="I48" s="35" t="n"/>
      <c r="J48" s="7">
        <f>IF(C48="","",IF(N(I48)&gt;=1,"Done",IF(AND(H48&lt;&gt;"",H48&lt;TODAY()),"Late",IF(N(I48)&gt;0,"In progress",IF(AND(F48&lt;&gt;"",F48&lt;=TODAY()),"Should start","Not started")))))</f>
        <v/>
      </c>
      <c r="K48" s="15" t="n"/>
      <c r="L48" s="49">
        <f>IF(G48="","",G48*MIN(1,N(I48)))</f>
        <v/>
      </c>
      <c r="M48" s="29" t="n"/>
      <c r="N48" s="29" t="n"/>
      <c r="O48" s="29" t="n"/>
      <c r="P48" s="29" t="n"/>
      <c r="Q48" s="29" t="n"/>
      <c r="R48" s="29" t="n"/>
      <c r="S48" s="29" t="n"/>
      <c r="T48" s="29" t="n"/>
      <c r="U48" s="29" t="n"/>
      <c r="V48" s="29" t="n"/>
      <c r="W48" s="29" t="n"/>
      <c r="X48" s="29" t="n"/>
      <c r="Y48" s="29" t="n"/>
      <c r="Z48" s="29" t="n"/>
      <c r="AA48" s="29" t="n"/>
      <c r="AB48" s="29" t="n"/>
      <c r="AC48" s="29" t="n"/>
      <c r="AD48" s="29" t="n"/>
      <c r="AE48" s="29" t="n"/>
      <c r="AF48" s="29" t="n"/>
      <c r="AG48" s="29" t="n"/>
      <c r="AH48" s="29" t="n"/>
      <c r="AI48" s="29" t="n"/>
      <c r="AJ48" s="29" t="n"/>
      <c r="AK48" s="29" t="n"/>
      <c r="AL48" s="29" t="n"/>
    </row>
    <row r="49" hidden="1">
      <c r="B49" s="30">
        <f>IF(C49="","",ROW()-6)</f>
        <v/>
      </c>
      <c r="C49" s="13" t="n"/>
      <c r="D49" s="13" t="n"/>
      <c r="E49" s="13" t="n"/>
      <c r="F49" s="14" t="n"/>
      <c r="G49" s="13" t="n"/>
      <c r="H49" s="34">
        <f>IF(OR(F49="",G49=""),"",F49+MAX(1,G49)-1)</f>
        <v/>
      </c>
      <c r="I49" s="35" t="n"/>
      <c r="J49" s="7">
        <f>IF(C49="","",IF(N(I49)&gt;=1,"Done",IF(AND(H49&lt;&gt;"",H49&lt;TODAY()),"Late",IF(N(I49)&gt;0,"In progress",IF(AND(F49&lt;&gt;"",F49&lt;=TODAY()),"Should start","Not started")))))</f>
        <v/>
      </c>
      <c r="K49" s="15" t="n"/>
      <c r="L49" s="49">
        <f>IF(G49="","",G49*MIN(1,N(I49)))</f>
        <v/>
      </c>
      <c r="M49" s="29" t="n"/>
      <c r="N49" s="29" t="n"/>
      <c r="O49" s="29" t="n"/>
      <c r="P49" s="29" t="n"/>
      <c r="Q49" s="29" t="n"/>
      <c r="R49" s="29" t="n"/>
      <c r="S49" s="29" t="n"/>
      <c r="T49" s="29" t="n"/>
      <c r="U49" s="29" t="n"/>
      <c r="V49" s="29" t="n"/>
      <c r="W49" s="29" t="n"/>
      <c r="X49" s="29" t="n"/>
      <c r="Y49" s="29" t="n"/>
      <c r="Z49" s="29" t="n"/>
      <c r="AA49" s="29" t="n"/>
      <c r="AB49" s="29" t="n"/>
      <c r="AC49" s="29" t="n"/>
      <c r="AD49" s="29" t="n"/>
      <c r="AE49" s="29" t="n"/>
      <c r="AF49" s="29" t="n"/>
      <c r="AG49" s="29" t="n"/>
      <c r="AH49" s="29" t="n"/>
      <c r="AI49" s="29" t="n"/>
      <c r="AJ49" s="29" t="n"/>
      <c r="AK49" s="29" t="n"/>
      <c r="AL49" s="29" t="n"/>
    </row>
    <row r="50" hidden="1">
      <c r="B50" s="30">
        <f>IF(C50="","",ROW()-6)</f>
        <v/>
      </c>
      <c r="C50" s="13" t="n"/>
      <c r="D50" s="13" t="n"/>
      <c r="E50" s="13" t="n"/>
      <c r="F50" s="14" t="n"/>
      <c r="G50" s="13" t="n"/>
      <c r="H50" s="34">
        <f>IF(OR(F50="",G50=""),"",F50+MAX(1,G50)-1)</f>
        <v/>
      </c>
      <c r="I50" s="35" t="n"/>
      <c r="J50" s="7">
        <f>IF(C50="","",IF(N(I50)&gt;=1,"Done",IF(AND(H50&lt;&gt;"",H50&lt;TODAY()),"Late",IF(N(I50)&gt;0,"In progress",IF(AND(F50&lt;&gt;"",F50&lt;=TODAY()),"Should start","Not started")))))</f>
        <v/>
      </c>
      <c r="K50" s="15" t="n"/>
      <c r="L50" s="49">
        <f>IF(G50="","",G50*MIN(1,N(I50)))</f>
        <v/>
      </c>
      <c r="M50" s="29" t="n"/>
      <c r="N50" s="29" t="n"/>
      <c r="O50" s="29" t="n"/>
      <c r="P50" s="29" t="n"/>
      <c r="Q50" s="29" t="n"/>
      <c r="R50" s="29" t="n"/>
      <c r="S50" s="29" t="n"/>
      <c r="T50" s="29" t="n"/>
      <c r="U50" s="29" t="n"/>
      <c r="V50" s="29" t="n"/>
      <c r="W50" s="29" t="n"/>
      <c r="X50" s="29" t="n"/>
      <c r="Y50" s="29" t="n"/>
      <c r="Z50" s="29" t="n"/>
      <c r="AA50" s="29" t="n"/>
      <c r="AB50" s="29" t="n"/>
      <c r="AC50" s="29" t="n"/>
      <c r="AD50" s="29" t="n"/>
      <c r="AE50" s="29" t="n"/>
      <c r="AF50" s="29" t="n"/>
      <c r="AG50" s="29" t="n"/>
      <c r="AH50" s="29" t="n"/>
      <c r="AI50" s="29" t="n"/>
      <c r="AJ50" s="29" t="n"/>
      <c r="AK50" s="29" t="n"/>
      <c r="AL50" s="29" t="n"/>
    </row>
    <row r="51" hidden="1">
      <c r="B51" s="30">
        <f>IF(C51="","",ROW()-6)</f>
        <v/>
      </c>
      <c r="C51" s="13" t="n"/>
      <c r="D51" s="13" t="n"/>
      <c r="E51" s="13" t="n"/>
      <c r="F51" s="14" t="n"/>
      <c r="G51" s="13" t="n"/>
      <c r="H51" s="34">
        <f>IF(OR(F51="",G51=""),"",F51+MAX(1,G51)-1)</f>
        <v/>
      </c>
      <c r="I51" s="35" t="n"/>
      <c r="J51" s="7">
        <f>IF(C51="","",IF(N(I51)&gt;=1,"Done",IF(AND(H51&lt;&gt;"",H51&lt;TODAY()),"Late",IF(N(I51)&gt;0,"In progress",IF(AND(F51&lt;&gt;"",F51&lt;=TODAY()),"Should start","Not started")))))</f>
        <v/>
      </c>
      <c r="K51" s="15" t="n"/>
      <c r="L51" s="49">
        <f>IF(G51="","",G51*MIN(1,N(I51)))</f>
        <v/>
      </c>
      <c r="M51" s="29" t="n"/>
      <c r="N51" s="29" t="n"/>
      <c r="O51" s="29" t="n"/>
      <c r="P51" s="29" t="n"/>
      <c r="Q51" s="29" t="n"/>
      <c r="R51" s="29" t="n"/>
      <c r="S51" s="29" t="n"/>
      <c r="T51" s="29" t="n"/>
      <c r="U51" s="29" t="n"/>
      <c r="V51" s="29" t="n"/>
      <c r="W51" s="29" t="n"/>
      <c r="X51" s="29" t="n"/>
      <c r="Y51" s="29" t="n"/>
      <c r="Z51" s="29" t="n"/>
      <c r="AA51" s="29" t="n"/>
      <c r="AB51" s="29" t="n"/>
      <c r="AC51" s="29" t="n"/>
      <c r="AD51" s="29" t="n"/>
      <c r="AE51" s="29" t="n"/>
      <c r="AF51" s="29" t="n"/>
      <c r="AG51" s="29" t="n"/>
      <c r="AH51" s="29" t="n"/>
      <c r="AI51" s="29" t="n"/>
      <c r="AJ51" s="29" t="n"/>
      <c r="AK51" s="29" t="n"/>
      <c r="AL51" s="29" t="n"/>
    </row>
    <row r="52" hidden="1">
      <c r="B52" s="30">
        <f>IF(C52="","",ROW()-6)</f>
        <v/>
      </c>
      <c r="C52" s="13" t="n"/>
      <c r="D52" s="13" t="n"/>
      <c r="E52" s="13" t="n"/>
      <c r="F52" s="14" t="n"/>
      <c r="G52" s="13" t="n"/>
      <c r="H52" s="34">
        <f>IF(OR(F52="",G52=""),"",F52+MAX(1,G52)-1)</f>
        <v/>
      </c>
      <c r="I52" s="35" t="n"/>
      <c r="J52" s="7">
        <f>IF(C52="","",IF(N(I52)&gt;=1,"Done",IF(AND(H52&lt;&gt;"",H52&lt;TODAY()),"Late",IF(N(I52)&gt;0,"In progress",IF(AND(F52&lt;&gt;"",F52&lt;=TODAY()),"Should start","Not started")))))</f>
        <v/>
      </c>
      <c r="K52" s="15" t="n"/>
      <c r="L52" s="49">
        <f>IF(G52="","",G52*MIN(1,N(I52)))</f>
        <v/>
      </c>
      <c r="M52" s="29" t="n"/>
      <c r="N52" s="29" t="n"/>
      <c r="O52" s="29" t="n"/>
      <c r="P52" s="29" t="n"/>
      <c r="Q52" s="29" t="n"/>
      <c r="R52" s="29" t="n"/>
      <c r="S52" s="29" t="n"/>
      <c r="T52" s="29" t="n"/>
      <c r="U52" s="29" t="n"/>
      <c r="V52" s="29" t="n"/>
      <c r="W52" s="29" t="n"/>
      <c r="X52" s="29" t="n"/>
      <c r="Y52" s="29" t="n"/>
      <c r="Z52" s="29" t="n"/>
      <c r="AA52" s="29" t="n"/>
      <c r="AB52" s="29" t="n"/>
      <c r="AC52" s="29" t="n"/>
      <c r="AD52" s="29" t="n"/>
      <c r="AE52" s="29" t="n"/>
      <c r="AF52" s="29" t="n"/>
      <c r="AG52" s="29" t="n"/>
      <c r="AH52" s="29" t="n"/>
      <c r="AI52" s="29" t="n"/>
      <c r="AJ52" s="29" t="n"/>
      <c r="AK52" s="29" t="n"/>
      <c r="AL52" s="29" t="n"/>
    </row>
    <row r="53" hidden="1">
      <c r="B53" s="30">
        <f>IF(C53="","",ROW()-6)</f>
        <v/>
      </c>
      <c r="C53" s="13" t="n"/>
      <c r="D53" s="13" t="n"/>
      <c r="E53" s="13" t="n"/>
      <c r="F53" s="14" t="n"/>
      <c r="G53" s="13" t="n"/>
      <c r="H53" s="34">
        <f>IF(OR(F53="",G53=""),"",F53+MAX(1,G53)-1)</f>
        <v/>
      </c>
      <c r="I53" s="35" t="n"/>
      <c r="J53" s="7">
        <f>IF(C53="","",IF(N(I53)&gt;=1,"Done",IF(AND(H53&lt;&gt;"",H53&lt;TODAY()),"Late",IF(N(I53)&gt;0,"In progress",IF(AND(F53&lt;&gt;"",F53&lt;=TODAY()),"Should start","Not started")))))</f>
        <v/>
      </c>
      <c r="K53" s="15" t="n"/>
      <c r="L53" s="49">
        <f>IF(G53="","",G53*MIN(1,N(I53)))</f>
        <v/>
      </c>
      <c r="M53" s="29" t="n"/>
      <c r="N53" s="29" t="n"/>
      <c r="O53" s="29" t="n"/>
      <c r="P53" s="29" t="n"/>
      <c r="Q53" s="29" t="n"/>
      <c r="R53" s="29" t="n"/>
      <c r="S53" s="29" t="n"/>
      <c r="T53" s="29" t="n"/>
      <c r="U53" s="29" t="n"/>
      <c r="V53" s="29" t="n"/>
      <c r="W53" s="29" t="n"/>
      <c r="X53" s="29" t="n"/>
      <c r="Y53" s="29" t="n"/>
      <c r="Z53" s="29" t="n"/>
      <c r="AA53" s="29" t="n"/>
      <c r="AB53" s="29" t="n"/>
      <c r="AC53" s="29" t="n"/>
      <c r="AD53" s="29" t="n"/>
      <c r="AE53" s="29" t="n"/>
      <c r="AF53" s="29" t="n"/>
      <c r="AG53" s="29" t="n"/>
      <c r="AH53" s="29" t="n"/>
      <c r="AI53" s="29" t="n"/>
      <c r="AJ53" s="29" t="n"/>
      <c r="AK53" s="29" t="n"/>
      <c r="AL53" s="29" t="n"/>
    </row>
    <row r="54" hidden="1">
      <c r="B54" s="30">
        <f>IF(C54="","",ROW()-6)</f>
        <v/>
      </c>
      <c r="C54" s="13" t="n"/>
      <c r="D54" s="13" t="n"/>
      <c r="E54" s="13" t="n"/>
      <c r="F54" s="14" t="n"/>
      <c r="G54" s="13" t="n"/>
      <c r="H54" s="34">
        <f>IF(OR(F54="",G54=""),"",F54+MAX(1,G54)-1)</f>
        <v/>
      </c>
      <c r="I54" s="35" t="n"/>
      <c r="J54" s="7">
        <f>IF(C54="","",IF(N(I54)&gt;=1,"Done",IF(AND(H54&lt;&gt;"",H54&lt;TODAY()),"Late",IF(N(I54)&gt;0,"In progress",IF(AND(F54&lt;&gt;"",F54&lt;=TODAY()),"Should start","Not started")))))</f>
        <v/>
      </c>
      <c r="K54" s="15" t="n"/>
      <c r="L54" s="49">
        <f>IF(G54="","",G54*MIN(1,N(I54)))</f>
        <v/>
      </c>
      <c r="M54" s="29" t="n"/>
      <c r="N54" s="29" t="n"/>
      <c r="O54" s="29" t="n"/>
      <c r="P54" s="29" t="n"/>
      <c r="Q54" s="29" t="n"/>
      <c r="R54" s="29" t="n"/>
      <c r="S54" s="29" t="n"/>
      <c r="T54" s="29" t="n"/>
      <c r="U54" s="29" t="n"/>
      <c r="V54" s="29" t="n"/>
      <c r="W54" s="29" t="n"/>
      <c r="X54" s="29" t="n"/>
      <c r="Y54" s="29" t="n"/>
      <c r="Z54" s="29" t="n"/>
      <c r="AA54" s="29" t="n"/>
      <c r="AB54" s="29" t="n"/>
      <c r="AC54" s="29" t="n"/>
      <c r="AD54" s="29" t="n"/>
      <c r="AE54" s="29" t="n"/>
      <c r="AF54" s="29" t="n"/>
      <c r="AG54" s="29" t="n"/>
      <c r="AH54" s="29" t="n"/>
      <c r="AI54" s="29" t="n"/>
      <c r="AJ54" s="29" t="n"/>
      <c r="AK54" s="29" t="n"/>
      <c r="AL54" s="29" t="n"/>
    </row>
    <row r="55" hidden="1">
      <c r="B55" s="30">
        <f>IF(C55="","",ROW()-6)</f>
        <v/>
      </c>
      <c r="C55" s="13" t="n"/>
      <c r="D55" s="13" t="n"/>
      <c r="E55" s="13" t="n"/>
      <c r="F55" s="14" t="n"/>
      <c r="G55" s="13" t="n"/>
      <c r="H55" s="34">
        <f>IF(OR(F55="",G55=""),"",F55+MAX(1,G55)-1)</f>
        <v/>
      </c>
      <c r="I55" s="35" t="n"/>
      <c r="J55" s="7">
        <f>IF(C55="","",IF(N(I55)&gt;=1,"Done",IF(AND(H55&lt;&gt;"",H55&lt;TODAY()),"Late",IF(N(I55)&gt;0,"In progress",IF(AND(F55&lt;&gt;"",F55&lt;=TODAY()),"Should start","Not started")))))</f>
        <v/>
      </c>
      <c r="K55" s="15" t="n"/>
      <c r="L55" s="49">
        <f>IF(G55="","",G55*MIN(1,N(I55)))</f>
        <v/>
      </c>
      <c r="M55" s="29" t="n"/>
      <c r="N55" s="29" t="n"/>
      <c r="O55" s="29" t="n"/>
      <c r="P55" s="29" t="n"/>
      <c r="Q55" s="29" t="n"/>
      <c r="R55" s="29" t="n"/>
      <c r="S55" s="29" t="n"/>
      <c r="T55" s="29" t="n"/>
      <c r="U55" s="29" t="n"/>
      <c r="V55" s="29" t="n"/>
      <c r="W55" s="29" t="n"/>
      <c r="X55" s="29" t="n"/>
      <c r="Y55" s="29" t="n"/>
      <c r="Z55" s="29" t="n"/>
      <c r="AA55" s="29" t="n"/>
      <c r="AB55" s="29" t="n"/>
      <c r="AC55" s="29" t="n"/>
      <c r="AD55" s="29" t="n"/>
      <c r="AE55" s="29" t="n"/>
      <c r="AF55" s="29" t="n"/>
      <c r="AG55" s="29" t="n"/>
      <c r="AH55" s="29" t="n"/>
      <c r="AI55" s="29" t="n"/>
      <c r="AJ55" s="29" t="n"/>
      <c r="AK55" s="29" t="n"/>
      <c r="AL55" s="29" t="n"/>
    </row>
    <row r="56" hidden="1">
      <c r="B56" s="30">
        <f>IF(C56="","",ROW()-6)</f>
        <v/>
      </c>
      <c r="C56" s="13" t="n"/>
      <c r="D56" s="13" t="n"/>
      <c r="E56" s="13" t="n"/>
      <c r="F56" s="14" t="n"/>
      <c r="G56" s="13" t="n"/>
      <c r="H56" s="34">
        <f>IF(OR(F56="",G56=""),"",F56+MAX(1,G56)-1)</f>
        <v/>
      </c>
      <c r="I56" s="35" t="n"/>
      <c r="J56" s="7">
        <f>IF(C56="","",IF(N(I56)&gt;=1,"Done",IF(AND(H56&lt;&gt;"",H56&lt;TODAY()),"Late",IF(N(I56)&gt;0,"In progress",IF(AND(F56&lt;&gt;"",F56&lt;=TODAY()),"Should start","Not started")))))</f>
        <v/>
      </c>
      <c r="K56" s="15" t="n"/>
      <c r="L56" s="49">
        <f>IF(G56="","",G56*MIN(1,N(I56)))</f>
        <v/>
      </c>
      <c r="M56" s="29" t="n"/>
      <c r="N56" s="29" t="n"/>
      <c r="O56" s="29" t="n"/>
      <c r="P56" s="29" t="n"/>
      <c r="Q56" s="29" t="n"/>
      <c r="R56" s="29" t="n"/>
      <c r="S56" s="29" t="n"/>
      <c r="T56" s="29" t="n"/>
      <c r="U56" s="29" t="n"/>
      <c r="V56" s="29" t="n"/>
      <c r="W56" s="29" t="n"/>
      <c r="X56" s="29" t="n"/>
      <c r="Y56" s="29" t="n"/>
      <c r="Z56" s="29" t="n"/>
      <c r="AA56" s="29" t="n"/>
      <c r="AB56" s="29" t="n"/>
      <c r="AC56" s="29" t="n"/>
      <c r="AD56" s="29" t="n"/>
      <c r="AE56" s="29" t="n"/>
      <c r="AF56" s="29" t="n"/>
      <c r="AG56" s="29" t="n"/>
      <c r="AH56" s="29" t="n"/>
      <c r="AI56" s="29" t="n"/>
      <c r="AJ56" s="29" t="n"/>
      <c r="AK56" s="29" t="n"/>
      <c r="AL56" s="29" t="n"/>
    </row>
    <row r="57" hidden="1">
      <c r="B57" s="30">
        <f>IF(C57="","",ROW()-6)</f>
        <v/>
      </c>
      <c r="C57" s="13" t="n"/>
      <c r="D57" s="13" t="n"/>
      <c r="E57" s="13" t="n"/>
      <c r="F57" s="14" t="n"/>
      <c r="G57" s="13" t="n"/>
      <c r="H57" s="34">
        <f>IF(OR(F57="",G57=""),"",F57+MAX(1,G57)-1)</f>
        <v/>
      </c>
      <c r="I57" s="35" t="n"/>
      <c r="J57" s="7">
        <f>IF(C57="","",IF(N(I57)&gt;=1,"Done",IF(AND(H57&lt;&gt;"",H57&lt;TODAY()),"Late",IF(N(I57)&gt;0,"In progress",IF(AND(F57&lt;&gt;"",F57&lt;=TODAY()),"Should start","Not started")))))</f>
        <v/>
      </c>
      <c r="K57" s="15" t="n"/>
      <c r="L57" s="49">
        <f>IF(G57="","",G57*MIN(1,N(I57)))</f>
        <v/>
      </c>
      <c r="M57" s="29" t="n"/>
      <c r="N57" s="29" t="n"/>
      <c r="O57" s="29" t="n"/>
      <c r="P57" s="29" t="n"/>
      <c r="Q57" s="29" t="n"/>
      <c r="R57" s="29" t="n"/>
      <c r="S57" s="29" t="n"/>
      <c r="T57" s="29" t="n"/>
      <c r="U57" s="29" t="n"/>
      <c r="V57" s="29" t="n"/>
      <c r="W57" s="29" t="n"/>
      <c r="X57" s="29" t="n"/>
      <c r="Y57" s="29" t="n"/>
      <c r="Z57" s="29" t="n"/>
      <c r="AA57" s="29" t="n"/>
      <c r="AB57" s="29" t="n"/>
      <c r="AC57" s="29" t="n"/>
      <c r="AD57" s="29" t="n"/>
      <c r="AE57" s="29" t="n"/>
      <c r="AF57" s="29" t="n"/>
      <c r="AG57" s="29" t="n"/>
      <c r="AH57" s="29" t="n"/>
      <c r="AI57" s="29" t="n"/>
      <c r="AJ57" s="29" t="n"/>
      <c r="AK57" s="29" t="n"/>
      <c r="AL57" s="29" t="n"/>
    </row>
    <row r="58" hidden="1">
      <c r="B58" s="30">
        <f>IF(C58="","",ROW()-6)</f>
        <v/>
      </c>
      <c r="C58" s="13" t="n"/>
      <c r="D58" s="13" t="n"/>
      <c r="E58" s="13" t="n"/>
      <c r="F58" s="14" t="n"/>
      <c r="G58" s="13" t="n"/>
      <c r="H58" s="34">
        <f>IF(OR(F58="",G58=""),"",F58+MAX(1,G58)-1)</f>
        <v/>
      </c>
      <c r="I58" s="35" t="n"/>
      <c r="J58" s="7">
        <f>IF(C58="","",IF(N(I58)&gt;=1,"Done",IF(AND(H58&lt;&gt;"",H58&lt;TODAY()),"Late",IF(N(I58)&gt;0,"In progress",IF(AND(F58&lt;&gt;"",F58&lt;=TODAY()),"Should start","Not started")))))</f>
        <v/>
      </c>
      <c r="K58" s="15" t="n"/>
      <c r="L58" s="49">
        <f>IF(G58="","",G58*MIN(1,N(I58)))</f>
        <v/>
      </c>
      <c r="M58" s="29" t="n"/>
      <c r="N58" s="29" t="n"/>
      <c r="O58" s="29" t="n"/>
      <c r="P58" s="29" t="n"/>
      <c r="Q58" s="29" t="n"/>
      <c r="R58" s="29" t="n"/>
      <c r="S58" s="29" t="n"/>
      <c r="T58" s="29" t="n"/>
      <c r="U58" s="29" t="n"/>
      <c r="V58" s="29" t="n"/>
      <c r="W58" s="29" t="n"/>
      <c r="X58" s="29" t="n"/>
      <c r="Y58" s="29" t="n"/>
      <c r="Z58" s="29" t="n"/>
      <c r="AA58" s="29" t="n"/>
      <c r="AB58" s="29" t="n"/>
      <c r="AC58" s="29" t="n"/>
      <c r="AD58" s="29" t="n"/>
      <c r="AE58" s="29" t="n"/>
      <c r="AF58" s="29" t="n"/>
      <c r="AG58" s="29" t="n"/>
      <c r="AH58" s="29" t="n"/>
      <c r="AI58" s="29" t="n"/>
      <c r="AJ58" s="29" t="n"/>
      <c r="AK58" s="29" t="n"/>
      <c r="AL58" s="29" t="n"/>
    </row>
    <row r="59" hidden="1">
      <c r="B59" s="30">
        <f>IF(C59="","",ROW()-6)</f>
        <v/>
      </c>
      <c r="C59" s="13" t="n"/>
      <c r="D59" s="13" t="n"/>
      <c r="E59" s="13" t="n"/>
      <c r="F59" s="14" t="n"/>
      <c r="G59" s="13" t="n"/>
      <c r="H59" s="34">
        <f>IF(OR(F59="",G59=""),"",F59+MAX(1,G59)-1)</f>
        <v/>
      </c>
      <c r="I59" s="35" t="n"/>
      <c r="J59" s="7">
        <f>IF(C59="","",IF(N(I59)&gt;=1,"Done",IF(AND(H59&lt;&gt;"",H59&lt;TODAY()),"Late",IF(N(I59)&gt;0,"In progress",IF(AND(F59&lt;&gt;"",F59&lt;=TODAY()),"Should start","Not started")))))</f>
        <v/>
      </c>
      <c r="K59" s="15" t="n"/>
      <c r="L59" s="49">
        <f>IF(G59="","",G59*MIN(1,N(I59)))</f>
        <v/>
      </c>
      <c r="M59" s="29" t="n"/>
      <c r="N59" s="29" t="n"/>
      <c r="O59" s="29" t="n"/>
      <c r="P59" s="29" t="n"/>
      <c r="Q59" s="29" t="n"/>
      <c r="R59" s="29" t="n"/>
      <c r="S59" s="29" t="n"/>
      <c r="T59" s="29" t="n"/>
      <c r="U59" s="29" t="n"/>
      <c r="V59" s="29" t="n"/>
      <c r="W59" s="29" t="n"/>
      <c r="X59" s="29" t="n"/>
      <c r="Y59" s="29" t="n"/>
      <c r="Z59" s="29" t="n"/>
      <c r="AA59" s="29" t="n"/>
      <c r="AB59" s="29" t="n"/>
      <c r="AC59" s="29" t="n"/>
      <c r="AD59" s="29" t="n"/>
      <c r="AE59" s="29" t="n"/>
      <c r="AF59" s="29" t="n"/>
      <c r="AG59" s="29" t="n"/>
      <c r="AH59" s="29" t="n"/>
      <c r="AI59" s="29" t="n"/>
      <c r="AJ59" s="29" t="n"/>
      <c r="AK59" s="29" t="n"/>
      <c r="AL59" s="29" t="n"/>
    </row>
    <row r="60" hidden="1">
      <c r="B60" s="30">
        <f>IF(C60="","",ROW()-6)</f>
        <v/>
      </c>
      <c r="C60" s="13" t="n"/>
      <c r="D60" s="13" t="n"/>
      <c r="E60" s="13" t="n"/>
      <c r="F60" s="14" t="n"/>
      <c r="G60" s="13" t="n"/>
      <c r="H60" s="34">
        <f>IF(OR(F60="",G60=""),"",F60+MAX(1,G60)-1)</f>
        <v/>
      </c>
      <c r="I60" s="35" t="n"/>
      <c r="J60" s="7">
        <f>IF(C60="","",IF(N(I60)&gt;=1,"Done",IF(AND(H60&lt;&gt;"",H60&lt;TODAY()),"Late",IF(N(I60)&gt;0,"In progress",IF(AND(F60&lt;&gt;"",F60&lt;=TODAY()),"Should start","Not started")))))</f>
        <v/>
      </c>
      <c r="K60" s="15" t="n"/>
      <c r="L60" s="49">
        <f>IF(G60="","",G60*MIN(1,N(I60)))</f>
        <v/>
      </c>
      <c r="M60" s="29" t="n"/>
      <c r="N60" s="29" t="n"/>
      <c r="O60" s="29" t="n"/>
      <c r="P60" s="29" t="n"/>
      <c r="Q60" s="29" t="n"/>
      <c r="R60" s="29" t="n"/>
      <c r="S60" s="29" t="n"/>
      <c r="T60" s="29" t="n"/>
      <c r="U60" s="29" t="n"/>
      <c r="V60" s="29" t="n"/>
      <c r="W60" s="29" t="n"/>
      <c r="X60" s="29" t="n"/>
      <c r="Y60" s="29" t="n"/>
      <c r="Z60" s="29" t="n"/>
      <c r="AA60" s="29" t="n"/>
      <c r="AB60" s="29" t="n"/>
      <c r="AC60" s="29" t="n"/>
      <c r="AD60" s="29" t="n"/>
      <c r="AE60" s="29" t="n"/>
      <c r="AF60" s="29" t="n"/>
      <c r="AG60" s="29" t="n"/>
      <c r="AH60" s="29" t="n"/>
      <c r="AI60" s="29" t="n"/>
      <c r="AJ60" s="29" t="n"/>
      <c r="AK60" s="29" t="n"/>
      <c r="AL60" s="29" t="n"/>
    </row>
    <row r="61" hidden="1">
      <c r="B61" s="30">
        <f>IF(C61="","",ROW()-6)</f>
        <v/>
      </c>
      <c r="C61" s="13" t="n"/>
      <c r="D61" s="13" t="n"/>
      <c r="E61" s="13" t="n"/>
      <c r="F61" s="14" t="n"/>
      <c r="G61" s="13" t="n"/>
      <c r="H61" s="34">
        <f>IF(OR(F61="",G61=""),"",F61+MAX(1,G61)-1)</f>
        <v/>
      </c>
      <c r="I61" s="35" t="n"/>
      <c r="J61" s="7">
        <f>IF(C61="","",IF(N(I61)&gt;=1,"Done",IF(AND(H61&lt;&gt;"",H61&lt;TODAY()),"Late",IF(N(I61)&gt;0,"In progress",IF(AND(F61&lt;&gt;"",F61&lt;=TODAY()),"Should start","Not started")))))</f>
        <v/>
      </c>
      <c r="K61" s="15" t="n"/>
      <c r="L61" s="49">
        <f>IF(G61="","",G61*MIN(1,N(I61)))</f>
        <v/>
      </c>
      <c r="M61" s="29" t="n"/>
      <c r="N61" s="29" t="n"/>
      <c r="O61" s="29" t="n"/>
      <c r="P61" s="29" t="n"/>
      <c r="Q61" s="29" t="n"/>
      <c r="R61" s="29" t="n"/>
      <c r="S61" s="29" t="n"/>
      <c r="T61" s="29" t="n"/>
      <c r="U61" s="29" t="n"/>
      <c r="V61" s="29" t="n"/>
      <c r="W61" s="29" t="n"/>
      <c r="X61" s="29" t="n"/>
      <c r="Y61" s="29" t="n"/>
      <c r="Z61" s="29" t="n"/>
      <c r="AA61" s="29" t="n"/>
      <c r="AB61" s="29" t="n"/>
      <c r="AC61" s="29" t="n"/>
      <c r="AD61" s="29" t="n"/>
      <c r="AE61" s="29" t="n"/>
      <c r="AF61" s="29" t="n"/>
      <c r="AG61" s="29" t="n"/>
      <c r="AH61" s="29" t="n"/>
      <c r="AI61" s="29" t="n"/>
      <c r="AJ61" s="29" t="n"/>
      <c r="AK61" s="29" t="n"/>
      <c r="AL61" s="29" t="n"/>
    </row>
    <row r="62" hidden="1">
      <c r="B62" s="30">
        <f>IF(C62="","",ROW()-6)</f>
        <v/>
      </c>
      <c r="C62" s="13" t="n"/>
      <c r="D62" s="13" t="n"/>
      <c r="E62" s="13" t="n"/>
      <c r="F62" s="14" t="n"/>
      <c r="G62" s="13" t="n"/>
      <c r="H62" s="34">
        <f>IF(OR(F62="",G62=""),"",F62+MAX(1,G62)-1)</f>
        <v/>
      </c>
      <c r="I62" s="35" t="n"/>
      <c r="J62" s="7">
        <f>IF(C62="","",IF(N(I62)&gt;=1,"Done",IF(AND(H62&lt;&gt;"",H62&lt;TODAY()),"Late",IF(N(I62)&gt;0,"In progress",IF(AND(F62&lt;&gt;"",F62&lt;=TODAY()),"Should start","Not started")))))</f>
        <v/>
      </c>
      <c r="K62" s="15" t="n"/>
      <c r="L62" s="49">
        <f>IF(G62="","",G62*MIN(1,N(I62)))</f>
        <v/>
      </c>
      <c r="M62" s="29" t="n"/>
      <c r="N62" s="29" t="n"/>
      <c r="O62" s="29" t="n"/>
      <c r="P62" s="29" t="n"/>
      <c r="Q62" s="29" t="n"/>
      <c r="R62" s="29" t="n"/>
      <c r="S62" s="29" t="n"/>
      <c r="T62" s="29" t="n"/>
      <c r="U62" s="29" t="n"/>
      <c r="V62" s="29" t="n"/>
      <c r="W62" s="29" t="n"/>
      <c r="X62" s="29" t="n"/>
      <c r="Y62" s="29" t="n"/>
      <c r="Z62" s="29" t="n"/>
      <c r="AA62" s="29" t="n"/>
      <c r="AB62" s="29" t="n"/>
      <c r="AC62" s="29" t="n"/>
      <c r="AD62" s="29" t="n"/>
      <c r="AE62" s="29" t="n"/>
      <c r="AF62" s="29" t="n"/>
      <c r="AG62" s="29" t="n"/>
      <c r="AH62" s="29" t="n"/>
      <c r="AI62" s="29" t="n"/>
      <c r="AJ62" s="29" t="n"/>
      <c r="AK62" s="29" t="n"/>
      <c r="AL62" s="29" t="n"/>
    </row>
    <row r="63" hidden="1">
      <c r="B63" s="30">
        <f>IF(C63="","",ROW()-6)</f>
        <v/>
      </c>
      <c r="C63" s="13" t="n"/>
      <c r="D63" s="13" t="n"/>
      <c r="E63" s="13" t="n"/>
      <c r="F63" s="14" t="n"/>
      <c r="G63" s="13" t="n"/>
      <c r="H63" s="34">
        <f>IF(OR(F63="",G63=""),"",F63+MAX(1,G63)-1)</f>
        <v/>
      </c>
      <c r="I63" s="35" t="n"/>
      <c r="J63" s="7">
        <f>IF(C63="","",IF(N(I63)&gt;=1,"Done",IF(AND(H63&lt;&gt;"",H63&lt;TODAY()),"Late",IF(N(I63)&gt;0,"In progress",IF(AND(F63&lt;&gt;"",F63&lt;=TODAY()),"Should start","Not started")))))</f>
        <v/>
      </c>
      <c r="K63" s="15" t="n"/>
      <c r="L63" s="49">
        <f>IF(G63="","",G63*MIN(1,N(I63)))</f>
        <v/>
      </c>
      <c r="M63" s="29" t="n"/>
      <c r="N63" s="29" t="n"/>
      <c r="O63" s="29" t="n"/>
      <c r="P63" s="29" t="n"/>
      <c r="Q63" s="29" t="n"/>
      <c r="R63" s="29" t="n"/>
      <c r="S63" s="29" t="n"/>
      <c r="T63" s="29" t="n"/>
      <c r="U63" s="29" t="n"/>
      <c r="V63" s="29" t="n"/>
      <c r="W63" s="29" t="n"/>
      <c r="X63" s="29" t="n"/>
      <c r="Y63" s="29" t="n"/>
      <c r="Z63" s="29" t="n"/>
      <c r="AA63" s="29" t="n"/>
      <c r="AB63" s="29" t="n"/>
      <c r="AC63" s="29" t="n"/>
      <c r="AD63" s="29" t="n"/>
      <c r="AE63" s="29" t="n"/>
      <c r="AF63" s="29" t="n"/>
      <c r="AG63" s="29" t="n"/>
      <c r="AH63" s="29" t="n"/>
      <c r="AI63" s="29" t="n"/>
      <c r="AJ63" s="29" t="n"/>
      <c r="AK63" s="29" t="n"/>
      <c r="AL63" s="29" t="n"/>
    </row>
    <row r="64" hidden="1">
      <c r="B64" s="30">
        <f>IF(C64="","",ROW()-6)</f>
        <v/>
      </c>
      <c r="C64" s="13" t="n"/>
      <c r="D64" s="13" t="n"/>
      <c r="E64" s="13" t="n"/>
      <c r="F64" s="14" t="n"/>
      <c r="G64" s="13" t="n"/>
      <c r="H64" s="34">
        <f>IF(OR(F64="",G64=""),"",F64+MAX(1,G64)-1)</f>
        <v/>
      </c>
      <c r="I64" s="35" t="n"/>
      <c r="J64" s="7">
        <f>IF(C64="","",IF(N(I64)&gt;=1,"Done",IF(AND(H64&lt;&gt;"",H64&lt;TODAY()),"Late",IF(N(I64)&gt;0,"In progress",IF(AND(F64&lt;&gt;"",F64&lt;=TODAY()),"Should start","Not started")))))</f>
        <v/>
      </c>
      <c r="K64" s="15" t="n"/>
      <c r="L64" s="49">
        <f>IF(G64="","",G64*MIN(1,N(I64)))</f>
        <v/>
      </c>
      <c r="M64" s="29" t="n"/>
      <c r="N64" s="29" t="n"/>
      <c r="O64" s="29" t="n"/>
      <c r="P64" s="29" t="n"/>
      <c r="Q64" s="29" t="n"/>
      <c r="R64" s="29" t="n"/>
      <c r="S64" s="29" t="n"/>
      <c r="T64" s="29" t="n"/>
      <c r="U64" s="29" t="n"/>
      <c r="V64" s="29" t="n"/>
      <c r="W64" s="29" t="n"/>
      <c r="X64" s="29" t="n"/>
      <c r="Y64" s="29" t="n"/>
      <c r="Z64" s="29" t="n"/>
      <c r="AA64" s="29" t="n"/>
      <c r="AB64" s="29" t="n"/>
      <c r="AC64" s="29" t="n"/>
      <c r="AD64" s="29" t="n"/>
      <c r="AE64" s="29" t="n"/>
      <c r="AF64" s="29" t="n"/>
      <c r="AG64" s="29" t="n"/>
      <c r="AH64" s="29" t="n"/>
      <c r="AI64" s="29" t="n"/>
      <c r="AJ64" s="29" t="n"/>
      <c r="AK64" s="29" t="n"/>
      <c r="AL64" s="29" t="n"/>
    </row>
    <row r="65" hidden="1">
      <c r="B65" s="30">
        <f>IF(C65="","",ROW()-6)</f>
        <v/>
      </c>
      <c r="C65" s="13" t="n"/>
      <c r="D65" s="13" t="n"/>
      <c r="E65" s="13" t="n"/>
      <c r="F65" s="14" t="n"/>
      <c r="G65" s="13" t="n"/>
      <c r="H65" s="34">
        <f>IF(OR(F65="",G65=""),"",F65+MAX(1,G65)-1)</f>
        <v/>
      </c>
      <c r="I65" s="35" t="n"/>
      <c r="J65" s="7">
        <f>IF(C65="","",IF(N(I65)&gt;=1,"Done",IF(AND(H65&lt;&gt;"",H65&lt;TODAY()),"Late",IF(N(I65)&gt;0,"In progress",IF(AND(F65&lt;&gt;"",F65&lt;=TODAY()),"Should start","Not started")))))</f>
        <v/>
      </c>
      <c r="K65" s="15" t="n"/>
      <c r="L65" s="49">
        <f>IF(G65="","",G65*MIN(1,N(I65)))</f>
        <v/>
      </c>
      <c r="M65" s="29" t="n"/>
      <c r="N65" s="29" t="n"/>
      <c r="O65" s="29" t="n"/>
      <c r="P65" s="29" t="n"/>
      <c r="Q65" s="29" t="n"/>
      <c r="R65" s="29" t="n"/>
      <c r="S65" s="29" t="n"/>
      <c r="T65" s="29" t="n"/>
      <c r="U65" s="29" t="n"/>
      <c r="V65" s="29" t="n"/>
      <c r="W65" s="29" t="n"/>
      <c r="X65" s="29" t="n"/>
      <c r="Y65" s="29" t="n"/>
      <c r="Z65" s="29" t="n"/>
      <c r="AA65" s="29" t="n"/>
      <c r="AB65" s="29" t="n"/>
      <c r="AC65" s="29" t="n"/>
      <c r="AD65" s="29" t="n"/>
      <c r="AE65" s="29" t="n"/>
      <c r="AF65" s="29" t="n"/>
      <c r="AG65" s="29" t="n"/>
      <c r="AH65" s="29" t="n"/>
      <c r="AI65" s="29" t="n"/>
      <c r="AJ65" s="29" t="n"/>
      <c r="AK65" s="29" t="n"/>
      <c r="AL65" s="29" t="n"/>
    </row>
    <row r="66" hidden="1">
      <c r="B66" s="30">
        <f>IF(C66="","",ROW()-6)</f>
        <v/>
      </c>
      <c r="C66" s="13" t="n"/>
      <c r="D66" s="13" t="n"/>
      <c r="E66" s="13" t="n"/>
      <c r="F66" s="14" t="n"/>
      <c r="G66" s="13" t="n"/>
      <c r="H66" s="34">
        <f>IF(OR(F66="",G66=""),"",F66+MAX(1,G66)-1)</f>
        <v/>
      </c>
      <c r="I66" s="35" t="n"/>
      <c r="J66" s="7">
        <f>IF(C66="","",IF(N(I66)&gt;=1,"Done",IF(AND(H66&lt;&gt;"",H66&lt;TODAY()),"Late",IF(N(I66)&gt;0,"In progress",IF(AND(F66&lt;&gt;"",F66&lt;=TODAY()),"Should start","Not started")))))</f>
        <v/>
      </c>
      <c r="K66" s="15" t="n"/>
      <c r="L66" s="49">
        <f>IF(G66="","",G66*MIN(1,N(I66)))</f>
        <v/>
      </c>
      <c r="M66" s="29" t="n"/>
      <c r="N66" s="29" t="n"/>
      <c r="O66" s="29" t="n"/>
      <c r="P66" s="29" t="n"/>
      <c r="Q66" s="29" t="n"/>
      <c r="R66" s="29" t="n"/>
      <c r="S66" s="29" t="n"/>
      <c r="T66" s="29" t="n"/>
      <c r="U66" s="29" t="n"/>
      <c r="V66" s="29" t="n"/>
      <c r="W66" s="29" t="n"/>
      <c r="X66" s="29" t="n"/>
      <c r="Y66" s="29" t="n"/>
      <c r="Z66" s="29" t="n"/>
      <c r="AA66" s="29" t="n"/>
      <c r="AB66" s="29" t="n"/>
      <c r="AC66" s="29" t="n"/>
      <c r="AD66" s="29" t="n"/>
      <c r="AE66" s="29" t="n"/>
      <c r="AF66" s="29" t="n"/>
      <c r="AG66" s="29" t="n"/>
      <c r="AH66" s="29" t="n"/>
      <c r="AI66" s="29" t="n"/>
      <c r="AJ66" s="29" t="n"/>
      <c r="AK66" s="29" t="n"/>
      <c r="AL66" s="29" t="n"/>
    </row>
    <row r="67" hidden="1">
      <c r="B67" s="30">
        <f>IF(C67="","",ROW()-6)</f>
        <v/>
      </c>
      <c r="C67" s="13" t="n"/>
      <c r="D67" s="13" t="n"/>
      <c r="E67" s="13" t="n"/>
      <c r="F67" s="14" t="n"/>
      <c r="G67" s="13" t="n"/>
      <c r="H67" s="34">
        <f>IF(OR(F67="",G67=""),"",F67+MAX(1,G67)-1)</f>
        <v/>
      </c>
      <c r="I67" s="35" t="n"/>
      <c r="J67" s="7">
        <f>IF(C67="","",IF(N(I67)&gt;=1,"Done",IF(AND(H67&lt;&gt;"",H67&lt;TODAY()),"Late",IF(N(I67)&gt;0,"In progress",IF(AND(F67&lt;&gt;"",F67&lt;=TODAY()),"Should start","Not started")))))</f>
        <v/>
      </c>
      <c r="K67" s="15" t="n"/>
      <c r="L67" s="49">
        <f>IF(G67="","",G67*MIN(1,N(I67)))</f>
        <v/>
      </c>
      <c r="M67" s="29" t="n"/>
      <c r="N67" s="29" t="n"/>
      <c r="O67" s="29" t="n"/>
      <c r="P67" s="29" t="n"/>
      <c r="Q67" s="29" t="n"/>
      <c r="R67" s="29" t="n"/>
      <c r="S67" s="29" t="n"/>
      <c r="T67" s="29" t="n"/>
      <c r="U67" s="29" t="n"/>
      <c r="V67" s="29" t="n"/>
      <c r="W67" s="29" t="n"/>
      <c r="X67" s="29" t="n"/>
      <c r="Y67" s="29" t="n"/>
      <c r="Z67" s="29" t="n"/>
      <c r="AA67" s="29" t="n"/>
      <c r="AB67" s="29" t="n"/>
      <c r="AC67" s="29" t="n"/>
      <c r="AD67" s="29" t="n"/>
      <c r="AE67" s="29" t="n"/>
      <c r="AF67" s="29" t="n"/>
      <c r="AG67" s="29" t="n"/>
      <c r="AH67" s="29" t="n"/>
      <c r="AI67" s="29" t="n"/>
      <c r="AJ67" s="29" t="n"/>
      <c r="AK67" s="29" t="n"/>
      <c r="AL67" s="29" t="n"/>
    </row>
    <row r="68" hidden="1">
      <c r="B68" s="30">
        <f>IF(C68="","",ROW()-6)</f>
        <v/>
      </c>
      <c r="C68" s="13" t="n"/>
      <c r="D68" s="13" t="n"/>
      <c r="E68" s="13" t="n"/>
      <c r="F68" s="14" t="n"/>
      <c r="G68" s="13" t="n"/>
      <c r="H68" s="34">
        <f>IF(OR(F68="",G68=""),"",F68+MAX(1,G68)-1)</f>
        <v/>
      </c>
      <c r="I68" s="35" t="n"/>
      <c r="J68" s="7">
        <f>IF(C68="","",IF(N(I68)&gt;=1,"Done",IF(AND(H68&lt;&gt;"",H68&lt;TODAY()),"Late",IF(N(I68)&gt;0,"In progress",IF(AND(F68&lt;&gt;"",F68&lt;=TODAY()),"Should start","Not started")))))</f>
        <v/>
      </c>
      <c r="K68" s="15" t="n"/>
      <c r="L68" s="49">
        <f>IF(G68="","",G68*MIN(1,N(I68)))</f>
        <v/>
      </c>
      <c r="M68" s="29" t="n"/>
      <c r="N68" s="29" t="n"/>
      <c r="O68" s="29" t="n"/>
      <c r="P68" s="29" t="n"/>
      <c r="Q68" s="29" t="n"/>
      <c r="R68" s="29" t="n"/>
      <c r="S68" s="29" t="n"/>
      <c r="T68" s="29" t="n"/>
      <c r="U68" s="29" t="n"/>
      <c r="V68" s="29" t="n"/>
      <c r="W68" s="29" t="n"/>
      <c r="X68" s="29" t="n"/>
      <c r="Y68" s="29" t="n"/>
      <c r="Z68" s="29" t="n"/>
      <c r="AA68" s="29" t="n"/>
      <c r="AB68" s="29" t="n"/>
      <c r="AC68" s="29" t="n"/>
      <c r="AD68" s="29" t="n"/>
      <c r="AE68" s="29" t="n"/>
      <c r="AF68" s="29" t="n"/>
      <c r="AG68" s="29" t="n"/>
      <c r="AH68" s="29" t="n"/>
      <c r="AI68" s="29" t="n"/>
      <c r="AJ68" s="29" t="n"/>
      <c r="AK68" s="29" t="n"/>
      <c r="AL68" s="29" t="n"/>
    </row>
    <row r="69" hidden="1">
      <c r="B69" s="30">
        <f>IF(C69="","",ROW()-6)</f>
        <v/>
      </c>
      <c r="C69" s="13" t="n"/>
      <c r="D69" s="13" t="n"/>
      <c r="E69" s="13" t="n"/>
      <c r="F69" s="14" t="n"/>
      <c r="G69" s="13" t="n"/>
      <c r="H69" s="34">
        <f>IF(OR(F69="",G69=""),"",F69+MAX(1,G69)-1)</f>
        <v/>
      </c>
      <c r="I69" s="35" t="n"/>
      <c r="J69" s="7">
        <f>IF(C69="","",IF(N(I69)&gt;=1,"Done",IF(AND(H69&lt;&gt;"",H69&lt;TODAY()),"Late",IF(N(I69)&gt;0,"In progress",IF(AND(F69&lt;&gt;"",F69&lt;=TODAY()),"Should start","Not started")))))</f>
        <v/>
      </c>
      <c r="K69" s="15" t="n"/>
      <c r="L69" s="49">
        <f>IF(G69="","",G69*MIN(1,N(I69)))</f>
        <v/>
      </c>
      <c r="M69" s="29" t="n"/>
      <c r="N69" s="29" t="n"/>
      <c r="O69" s="29" t="n"/>
      <c r="P69" s="29" t="n"/>
      <c r="Q69" s="29" t="n"/>
      <c r="R69" s="29" t="n"/>
      <c r="S69" s="29" t="n"/>
      <c r="T69" s="29" t="n"/>
      <c r="U69" s="29" t="n"/>
      <c r="V69" s="29" t="n"/>
      <c r="W69" s="29" t="n"/>
      <c r="X69" s="29" t="n"/>
      <c r="Y69" s="29" t="n"/>
      <c r="Z69" s="29" t="n"/>
      <c r="AA69" s="29" t="n"/>
      <c r="AB69" s="29" t="n"/>
      <c r="AC69" s="29" t="n"/>
      <c r="AD69" s="29" t="n"/>
      <c r="AE69" s="29" t="n"/>
      <c r="AF69" s="29" t="n"/>
      <c r="AG69" s="29" t="n"/>
      <c r="AH69" s="29" t="n"/>
      <c r="AI69" s="29" t="n"/>
      <c r="AJ69" s="29" t="n"/>
      <c r="AK69" s="29" t="n"/>
      <c r="AL69" s="29" t="n"/>
    </row>
    <row r="70" hidden="1">
      <c r="B70" s="30">
        <f>IF(C70="","",ROW()-6)</f>
        <v/>
      </c>
      <c r="C70" s="13" t="n"/>
      <c r="D70" s="13" t="n"/>
      <c r="E70" s="13" t="n"/>
      <c r="F70" s="14" t="n"/>
      <c r="G70" s="13" t="n"/>
      <c r="H70" s="34">
        <f>IF(OR(F70="",G70=""),"",F70+MAX(1,G70)-1)</f>
        <v/>
      </c>
      <c r="I70" s="35" t="n"/>
      <c r="J70" s="7">
        <f>IF(C70="","",IF(N(I70)&gt;=1,"Done",IF(AND(H70&lt;&gt;"",H70&lt;TODAY()),"Late",IF(N(I70)&gt;0,"In progress",IF(AND(F70&lt;&gt;"",F70&lt;=TODAY()),"Should start","Not started")))))</f>
        <v/>
      </c>
      <c r="K70" s="15" t="n"/>
      <c r="L70" s="49">
        <f>IF(G70="","",G70*MIN(1,N(I70)))</f>
        <v/>
      </c>
      <c r="M70" s="29" t="n"/>
      <c r="N70" s="29" t="n"/>
      <c r="O70" s="29" t="n"/>
      <c r="P70" s="29" t="n"/>
      <c r="Q70" s="29" t="n"/>
      <c r="R70" s="29" t="n"/>
      <c r="S70" s="29" t="n"/>
      <c r="T70" s="29" t="n"/>
      <c r="U70" s="29" t="n"/>
      <c r="V70" s="29" t="n"/>
      <c r="W70" s="29" t="n"/>
      <c r="X70" s="29" t="n"/>
      <c r="Y70" s="29" t="n"/>
      <c r="Z70" s="29" t="n"/>
      <c r="AA70" s="29" t="n"/>
      <c r="AB70" s="29" t="n"/>
      <c r="AC70" s="29" t="n"/>
      <c r="AD70" s="29" t="n"/>
      <c r="AE70" s="29" t="n"/>
      <c r="AF70" s="29" t="n"/>
      <c r="AG70" s="29" t="n"/>
      <c r="AH70" s="29" t="n"/>
      <c r="AI70" s="29" t="n"/>
      <c r="AJ70" s="29" t="n"/>
      <c r="AK70" s="29" t="n"/>
      <c r="AL70" s="29" t="n"/>
    </row>
    <row r="71" hidden="1">
      <c r="B71" s="30">
        <f>IF(C71="","",ROW()-6)</f>
        <v/>
      </c>
      <c r="C71" s="13" t="n"/>
      <c r="D71" s="13" t="n"/>
      <c r="E71" s="13" t="n"/>
      <c r="F71" s="14" t="n"/>
      <c r="G71" s="13" t="n"/>
      <c r="H71" s="34">
        <f>IF(OR(F71="",G71=""),"",F71+MAX(1,G71)-1)</f>
        <v/>
      </c>
      <c r="I71" s="35" t="n"/>
      <c r="J71" s="7">
        <f>IF(C71="","",IF(N(I71)&gt;=1,"Done",IF(AND(H71&lt;&gt;"",H71&lt;TODAY()),"Late",IF(N(I71)&gt;0,"In progress",IF(AND(F71&lt;&gt;"",F71&lt;=TODAY()),"Should start","Not started")))))</f>
        <v/>
      </c>
      <c r="K71" s="15" t="n"/>
      <c r="L71" s="49">
        <f>IF(G71="","",G71*MIN(1,N(I71)))</f>
        <v/>
      </c>
      <c r="M71" s="29" t="n"/>
      <c r="N71" s="29" t="n"/>
      <c r="O71" s="29" t="n"/>
      <c r="P71" s="29" t="n"/>
      <c r="Q71" s="29" t="n"/>
      <c r="R71" s="29" t="n"/>
      <c r="S71" s="29" t="n"/>
      <c r="T71" s="29" t="n"/>
      <c r="U71" s="29" t="n"/>
      <c r="V71" s="29" t="n"/>
      <c r="W71" s="29" t="n"/>
      <c r="X71" s="29" t="n"/>
      <c r="Y71" s="29" t="n"/>
      <c r="Z71" s="29" t="n"/>
      <c r="AA71" s="29" t="n"/>
      <c r="AB71" s="29" t="n"/>
      <c r="AC71" s="29" t="n"/>
      <c r="AD71" s="29" t="n"/>
      <c r="AE71" s="29" t="n"/>
      <c r="AF71" s="29" t="n"/>
      <c r="AG71" s="29" t="n"/>
      <c r="AH71" s="29" t="n"/>
      <c r="AI71" s="29" t="n"/>
      <c r="AJ71" s="29" t="n"/>
      <c r="AK71" s="29" t="n"/>
      <c r="AL71" s="29" t="n"/>
    </row>
    <row r="72" hidden="1">
      <c r="B72" s="30">
        <f>IF(C72="","",ROW()-6)</f>
        <v/>
      </c>
      <c r="C72" s="13" t="n"/>
      <c r="D72" s="13" t="n"/>
      <c r="E72" s="13" t="n"/>
      <c r="F72" s="14" t="n"/>
      <c r="G72" s="13" t="n"/>
      <c r="H72" s="34">
        <f>IF(OR(F72="",G72=""),"",F72+MAX(1,G72)-1)</f>
        <v/>
      </c>
      <c r="I72" s="35" t="n"/>
      <c r="J72" s="7">
        <f>IF(C72="","",IF(N(I72)&gt;=1,"Done",IF(AND(H72&lt;&gt;"",H72&lt;TODAY()),"Late",IF(N(I72)&gt;0,"In progress",IF(AND(F72&lt;&gt;"",F72&lt;=TODAY()),"Should start","Not started")))))</f>
        <v/>
      </c>
      <c r="K72" s="15" t="n"/>
      <c r="L72" s="49">
        <f>IF(G72="","",G72*MIN(1,N(I72)))</f>
        <v/>
      </c>
      <c r="M72" s="29" t="n"/>
      <c r="N72" s="29" t="n"/>
      <c r="O72" s="29" t="n"/>
      <c r="P72" s="29" t="n"/>
      <c r="Q72" s="29" t="n"/>
      <c r="R72" s="29" t="n"/>
      <c r="S72" s="29" t="n"/>
      <c r="T72" s="29" t="n"/>
      <c r="U72" s="29" t="n"/>
      <c r="V72" s="29" t="n"/>
      <c r="W72" s="29" t="n"/>
      <c r="X72" s="29" t="n"/>
      <c r="Y72" s="29" t="n"/>
      <c r="Z72" s="29" t="n"/>
      <c r="AA72" s="29" t="n"/>
      <c r="AB72" s="29" t="n"/>
      <c r="AC72" s="29" t="n"/>
      <c r="AD72" s="29" t="n"/>
      <c r="AE72" s="29" t="n"/>
      <c r="AF72" s="29" t="n"/>
      <c r="AG72" s="29" t="n"/>
      <c r="AH72" s="29" t="n"/>
      <c r="AI72" s="29" t="n"/>
      <c r="AJ72" s="29" t="n"/>
      <c r="AK72" s="29" t="n"/>
      <c r="AL72" s="29" t="n"/>
    </row>
    <row r="73" hidden="1">
      <c r="B73" s="30">
        <f>IF(C73="","",ROW()-6)</f>
        <v/>
      </c>
      <c r="C73" s="13" t="n"/>
      <c r="D73" s="13" t="n"/>
      <c r="E73" s="13" t="n"/>
      <c r="F73" s="14" t="n"/>
      <c r="G73" s="13" t="n"/>
      <c r="H73" s="34">
        <f>IF(OR(F73="",G73=""),"",F73+MAX(1,G73)-1)</f>
        <v/>
      </c>
      <c r="I73" s="35" t="n"/>
      <c r="J73" s="7">
        <f>IF(C73="","",IF(N(I73)&gt;=1,"Done",IF(AND(H73&lt;&gt;"",H73&lt;TODAY()),"Late",IF(N(I73)&gt;0,"In progress",IF(AND(F73&lt;&gt;"",F73&lt;=TODAY()),"Should start","Not started")))))</f>
        <v/>
      </c>
      <c r="K73" s="15" t="n"/>
      <c r="L73" s="49">
        <f>IF(G73="","",G73*MIN(1,N(I73)))</f>
        <v/>
      </c>
      <c r="M73" s="29" t="n"/>
      <c r="N73" s="29" t="n"/>
      <c r="O73" s="29" t="n"/>
      <c r="P73" s="29" t="n"/>
      <c r="Q73" s="29" t="n"/>
      <c r="R73" s="29" t="n"/>
      <c r="S73" s="29" t="n"/>
      <c r="T73" s="29" t="n"/>
      <c r="U73" s="29" t="n"/>
      <c r="V73" s="29" t="n"/>
      <c r="W73" s="29" t="n"/>
      <c r="X73" s="29" t="n"/>
      <c r="Y73" s="29" t="n"/>
      <c r="Z73" s="29" t="n"/>
      <c r="AA73" s="29" t="n"/>
      <c r="AB73" s="29" t="n"/>
      <c r="AC73" s="29" t="n"/>
      <c r="AD73" s="29" t="n"/>
      <c r="AE73" s="29" t="n"/>
      <c r="AF73" s="29" t="n"/>
      <c r="AG73" s="29" t="n"/>
      <c r="AH73" s="29" t="n"/>
      <c r="AI73" s="29" t="n"/>
      <c r="AJ73" s="29" t="n"/>
      <c r="AK73" s="29" t="n"/>
      <c r="AL73" s="29" t="n"/>
    </row>
    <row r="74" hidden="1">
      <c r="B74" s="30">
        <f>IF(C74="","",ROW()-6)</f>
        <v/>
      </c>
      <c r="C74" s="13" t="n"/>
      <c r="D74" s="13" t="n"/>
      <c r="E74" s="13" t="n"/>
      <c r="F74" s="14" t="n"/>
      <c r="G74" s="13" t="n"/>
      <c r="H74" s="34">
        <f>IF(OR(F74="",G74=""),"",F74+MAX(1,G74)-1)</f>
        <v/>
      </c>
      <c r="I74" s="35" t="n"/>
      <c r="J74" s="7">
        <f>IF(C74="","",IF(N(I74)&gt;=1,"Done",IF(AND(H74&lt;&gt;"",H74&lt;TODAY()),"Late",IF(N(I74)&gt;0,"In progress",IF(AND(F74&lt;&gt;"",F74&lt;=TODAY()),"Should start","Not started")))))</f>
        <v/>
      </c>
      <c r="K74" s="15" t="n"/>
      <c r="L74" s="49">
        <f>IF(G74="","",G74*MIN(1,N(I74)))</f>
        <v/>
      </c>
      <c r="M74" s="29" t="n"/>
      <c r="N74" s="29" t="n"/>
      <c r="O74" s="29" t="n"/>
      <c r="P74" s="29" t="n"/>
      <c r="Q74" s="29" t="n"/>
      <c r="R74" s="29" t="n"/>
      <c r="S74" s="29" t="n"/>
      <c r="T74" s="29" t="n"/>
      <c r="U74" s="29" t="n"/>
      <c r="V74" s="29" t="n"/>
      <c r="W74" s="29" t="n"/>
      <c r="X74" s="29" t="n"/>
      <c r="Y74" s="29" t="n"/>
      <c r="Z74" s="29" t="n"/>
      <c r="AA74" s="29" t="n"/>
      <c r="AB74" s="29" t="n"/>
      <c r="AC74" s="29" t="n"/>
      <c r="AD74" s="29" t="n"/>
      <c r="AE74" s="29" t="n"/>
      <c r="AF74" s="29" t="n"/>
      <c r="AG74" s="29" t="n"/>
      <c r="AH74" s="29" t="n"/>
      <c r="AI74" s="29" t="n"/>
      <c r="AJ74" s="29" t="n"/>
      <c r="AK74" s="29" t="n"/>
      <c r="AL74" s="29" t="n"/>
    </row>
    <row r="75" hidden="1">
      <c r="B75" s="30">
        <f>IF(C75="","",ROW()-6)</f>
        <v/>
      </c>
      <c r="C75" s="13" t="n"/>
      <c r="D75" s="13" t="n"/>
      <c r="E75" s="13" t="n"/>
      <c r="F75" s="14" t="n"/>
      <c r="G75" s="13" t="n"/>
      <c r="H75" s="34">
        <f>IF(OR(F75="",G75=""),"",F75+MAX(1,G75)-1)</f>
        <v/>
      </c>
      <c r="I75" s="35" t="n"/>
      <c r="J75" s="7">
        <f>IF(C75="","",IF(N(I75)&gt;=1,"Done",IF(AND(H75&lt;&gt;"",H75&lt;TODAY()),"Late",IF(N(I75)&gt;0,"In progress",IF(AND(F75&lt;&gt;"",F75&lt;=TODAY()),"Should start","Not started")))))</f>
        <v/>
      </c>
      <c r="K75" s="15" t="n"/>
      <c r="L75" s="49">
        <f>IF(G75="","",G75*MIN(1,N(I75)))</f>
        <v/>
      </c>
      <c r="M75" s="29" t="n"/>
      <c r="N75" s="29" t="n"/>
      <c r="O75" s="29" t="n"/>
      <c r="P75" s="29" t="n"/>
      <c r="Q75" s="29" t="n"/>
      <c r="R75" s="29" t="n"/>
      <c r="S75" s="29" t="n"/>
      <c r="T75" s="29" t="n"/>
      <c r="U75" s="29" t="n"/>
      <c r="V75" s="29" t="n"/>
      <c r="W75" s="29" t="n"/>
      <c r="X75" s="29" t="n"/>
      <c r="Y75" s="29" t="n"/>
      <c r="Z75" s="29" t="n"/>
      <c r="AA75" s="29" t="n"/>
      <c r="AB75" s="29" t="n"/>
      <c r="AC75" s="29" t="n"/>
      <c r="AD75" s="29" t="n"/>
      <c r="AE75" s="29" t="n"/>
      <c r="AF75" s="29" t="n"/>
      <c r="AG75" s="29" t="n"/>
      <c r="AH75" s="29" t="n"/>
      <c r="AI75" s="29" t="n"/>
      <c r="AJ75" s="29" t="n"/>
      <c r="AK75" s="29" t="n"/>
      <c r="AL75" s="29" t="n"/>
    </row>
    <row r="76" hidden="1">
      <c r="B76" s="30">
        <f>IF(C76="","",ROW()-6)</f>
        <v/>
      </c>
      <c r="C76" s="13" t="n"/>
      <c r="D76" s="13" t="n"/>
      <c r="E76" s="13" t="n"/>
      <c r="F76" s="14" t="n"/>
      <c r="G76" s="13" t="n"/>
      <c r="H76" s="34">
        <f>IF(OR(F76="",G76=""),"",F76+MAX(1,G76)-1)</f>
        <v/>
      </c>
      <c r="I76" s="35" t="n"/>
      <c r="J76" s="7">
        <f>IF(C76="","",IF(N(I76)&gt;=1,"Done",IF(AND(H76&lt;&gt;"",H76&lt;TODAY()),"Late",IF(N(I76)&gt;0,"In progress",IF(AND(F76&lt;&gt;"",F76&lt;=TODAY()),"Should start","Not started")))))</f>
        <v/>
      </c>
      <c r="K76" s="15" t="n"/>
      <c r="L76" s="49">
        <f>IF(G76="","",G76*MIN(1,N(I76)))</f>
        <v/>
      </c>
      <c r="M76" s="29" t="n"/>
      <c r="N76" s="29" t="n"/>
      <c r="O76" s="29" t="n"/>
      <c r="P76" s="29" t="n"/>
      <c r="Q76" s="29" t="n"/>
      <c r="R76" s="29" t="n"/>
      <c r="S76" s="29" t="n"/>
      <c r="T76" s="29" t="n"/>
      <c r="U76" s="29" t="n"/>
      <c r="V76" s="29" t="n"/>
      <c r="W76" s="29" t="n"/>
      <c r="X76" s="29" t="n"/>
      <c r="Y76" s="29" t="n"/>
      <c r="Z76" s="29" t="n"/>
      <c r="AA76" s="29" t="n"/>
      <c r="AB76" s="29" t="n"/>
      <c r="AC76" s="29" t="n"/>
      <c r="AD76" s="29" t="n"/>
      <c r="AE76" s="29" t="n"/>
      <c r="AF76" s="29" t="n"/>
      <c r="AG76" s="29" t="n"/>
      <c r="AH76" s="29" t="n"/>
      <c r="AI76" s="29" t="n"/>
      <c r="AJ76" s="29" t="n"/>
      <c r="AK76" s="29" t="n"/>
      <c r="AL76" s="29" t="n"/>
    </row>
    <row r="77" hidden="1">
      <c r="B77" s="30">
        <f>IF(C77="","",ROW()-6)</f>
        <v/>
      </c>
      <c r="C77" s="13" t="n"/>
      <c r="D77" s="13" t="n"/>
      <c r="E77" s="13" t="n"/>
      <c r="F77" s="14" t="n"/>
      <c r="G77" s="13" t="n"/>
      <c r="H77" s="34">
        <f>IF(OR(F77="",G77=""),"",F77+MAX(1,G77)-1)</f>
        <v/>
      </c>
      <c r="I77" s="35" t="n"/>
      <c r="J77" s="7">
        <f>IF(C77="","",IF(N(I77)&gt;=1,"Done",IF(AND(H77&lt;&gt;"",H77&lt;TODAY()),"Late",IF(N(I77)&gt;0,"In progress",IF(AND(F77&lt;&gt;"",F77&lt;=TODAY()),"Should start","Not started")))))</f>
        <v/>
      </c>
      <c r="K77" s="15" t="n"/>
      <c r="L77" s="49">
        <f>IF(G77="","",G77*MIN(1,N(I77)))</f>
        <v/>
      </c>
      <c r="M77" s="29" t="n"/>
      <c r="N77" s="29" t="n"/>
      <c r="O77" s="29" t="n"/>
      <c r="P77" s="29" t="n"/>
      <c r="Q77" s="29" t="n"/>
      <c r="R77" s="29" t="n"/>
      <c r="S77" s="29" t="n"/>
      <c r="T77" s="29" t="n"/>
      <c r="U77" s="29" t="n"/>
      <c r="V77" s="29" t="n"/>
      <c r="W77" s="29" t="n"/>
      <c r="X77" s="29" t="n"/>
      <c r="Y77" s="29" t="n"/>
      <c r="Z77" s="29" t="n"/>
      <c r="AA77" s="29" t="n"/>
      <c r="AB77" s="29" t="n"/>
      <c r="AC77" s="29" t="n"/>
      <c r="AD77" s="29" t="n"/>
      <c r="AE77" s="29" t="n"/>
      <c r="AF77" s="29" t="n"/>
      <c r="AG77" s="29" t="n"/>
      <c r="AH77" s="29" t="n"/>
      <c r="AI77" s="29" t="n"/>
      <c r="AJ77" s="29" t="n"/>
      <c r="AK77" s="29" t="n"/>
      <c r="AL77" s="29" t="n"/>
    </row>
    <row r="78" hidden="1">
      <c r="B78" s="30">
        <f>IF(C78="","",ROW()-6)</f>
        <v/>
      </c>
      <c r="C78" s="13" t="n"/>
      <c r="D78" s="13" t="n"/>
      <c r="E78" s="13" t="n"/>
      <c r="F78" s="14" t="n"/>
      <c r="G78" s="13" t="n"/>
      <c r="H78" s="34">
        <f>IF(OR(F78="",G78=""),"",F78+MAX(1,G78)-1)</f>
        <v/>
      </c>
      <c r="I78" s="35" t="n"/>
      <c r="J78" s="7">
        <f>IF(C78="","",IF(N(I78)&gt;=1,"Done",IF(AND(H78&lt;&gt;"",H78&lt;TODAY()),"Late",IF(N(I78)&gt;0,"In progress",IF(AND(F78&lt;&gt;"",F78&lt;=TODAY()),"Should start","Not started")))))</f>
        <v/>
      </c>
      <c r="K78" s="15" t="n"/>
      <c r="L78" s="49">
        <f>IF(G78="","",G78*MIN(1,N(I78)))</f>
        <v/>
      </c>
      <c r="M78" s="29" t="n"/>
      <c r="N78" s="29" t="n"/>
      <c r="O78" s="29" t="n"/>
      <c r="P78" s="29" t="n"/>
      <c r="Q78" s="29" t="n"/>
      <c r="R78" s="29" t="n"/>
      <c r="S78" s="29" t="n"/>
      <c r="T78" s="29" t="n"/>
      <c r="U78" s="29" t="n"/>
      <c r="V78" s="29" t="n"/>
      <c r="W78" s="29" t="n"/>
      <c r="X78" s="29" t="n"/>
      <c r="Y78" s="29" t="n"/>
      <c r="Z78" s="29" t="n"/>
      <c r="AA78" s="29" t="n"/>
      <c r="AB78" s="29" t="n"/>
      <c r="AC78" s="29" t="n"/>
      <c r="AD78" s="29" t="n"/>
      <c r="AE78" s="29" t="n"/>
      <c r="AF78" s="29" t="n"/>
      <c r="AG78" s="29" t="n"/>
      <c r="AH78" s="29" t="n"/>
      <c r="AI78" s="29" t="n"/>
      <c r="AJ78" s="29" t="n"/>
      <c r="AK78" s="29" t="n"/>
      <c r="AL78" s="29" t="n"/>
    </row>
    <row r="79" hidden="1">
      <c r="B79" s="30">
        <f>IF(C79="","",ROW()-6)</f>
        <v/>
      </c>
      <c r="C79" s="13" t="n"/>
      <c r="D79" s="13" t="n"/>
      <c r="E79" s="13" t="n"/>
      <c r="F79" s="14" t="n"/>
      <c r="G79" s="13" t="n"/>
      <c r="H79" s="34">
        <f>IF(OR(F79="",G79=""),"",F79+MAX(1,G79)-1)</f>
        <v/>
      </c>
      <c r="I79" s="35" t="n"/>
      <c r="J79" s="7">
        <f>IF(C79="","",IF(N(I79)&gt;=1,"Done",IF(AND(H79&lt;&gt;"",H79&lt;TODAY()),"Late",IF(N(I79)&gt;0,"In progress",IF(AND(F79&lt;&gt;"",F79&lt;=TODAY()),"Should start","Not started")))))</f>
        <v/>
      </c>
      <c r="K79" s="15" t="n"/>
      <c r="L79" s="49">
        <f>IF(G79="","",G79*MIN(1,N(I79)))</f>
        <v/>
      </c>
      <c r="M79" s="29" t="n"/>
      <c r="N79" s="29" t="n"/>
      <c r="O79" s="29" t="n"/>
      <c r="P79" s="29" t="n"/>
      <c r="Q79" s="29" t="n"/>
      <c r="R79" s="29" t="n"/>
      <c r="S79" s="29" t="n"/>
      <c r="T79" s="29" t="n"/>
      <c r="U79" s="29" t="n"/>
      <c r="V79" s="29" t="n"/>
      <c r="W79" s="29" t="n"/>
      <c r="X79" s="29" t="n"/>
      <c r="Y79" s="29" t="n"/>
      <c r="Z79" s="29" t="n"/>
      <c r="AA79" s="29" t="n"/>
      <c r="AB79" s="29" t="n"/>
      <c r="AC79" s="29" t="n"/>
      <c r="AD79" s="29" t="n"/>
      <c r="AE79" s="29" t="n"/>
      <c r="AF79" s="29" t="n"/>
      <c r="AG79" s="29" t="n"/>
      <c r="AH79" s="29" t="n"/>
      <c r="AI79" s="29" t="n"/>
      <c r="AJ79" s="29" t="n"/>
      <c r="AK79" s="29" t="n"/>
      <c r="AL79" s="29" t="n"/>
    </row>
    <row r="80" hidden="1">
      <c r="B80" s="30">
        <f>IF(C80="","",ROW()-6)</f>
        <v/>
      </c>
      <c r="C80" s="13" t="n"/>
      <c r="D80" s="13" t="n"/>
      <c r="E80" s="13" t="n"/>
      <c r="F80" s="14" t="n"/>
      <c r="G80" s="13" t="n"/>
      <c r="H80" s="34">
        <f>IF(OR(F80="",G80=""),"",F80+MAX(1,G80)-1)</f>
        <v/>
      </c>
      <c r="I80" s="35" t="n"/>
      <c r="J80" s="7">
        <f>IF(C80="","",IF(N(I80)&gt;=1,"Done",IF(AND(H80&lt;&gt;"",H80&lt;TODAY()),"Late",IF(N(I80)&gt;0,"In progress",IF(AND(F80&lt;&gt;"",F80&lt;=TODAY()),"Should start","Not started")))))</f>
        <v/>
      </c>
      <c r="K80" s="15" t="n"/>
      <c r="L80" s="49">
        <f>IF(G80="","",G80*MIN(1,N(I80)))</f>
        <v/>
      </c>
      <c r="M80" s="29" t="n"/>
      <c r="N80" s="29" t="n"/>
      <c r="O80" s="29" t="n"/>
      <c r="P80" s="29" t="n"/>
      <c r="Q80" s="29" t="n"/>
      <c r="R80" s="29" t="n"/>
      <c r="S80" s="29" t="n"/>
      <c r="T80" s="29" t="n"/>
      <c r="U80" s="29" t="n"/>
      <c r="V80" s="29" t="n"/>
      <c r="W80" s="29" t="n"/>
      <c r="X80" s="29" t="n"/>
      <c r="Y80" s="29" t="n"/>
      <c r="Z80" s="29" t="n"/>
      <c r="AA80" s="29" t="n"/>
      <c r="AB80" s="29" t="n"/>
      <c r="AC80" s="29" t="n"/>
      <c r="AD80" s="29" t="n"/>
      <c r="AE80" s="29" t="n"/>
      <c r="AF80" s="29" t="n"/>
      <c r="AG80" s="29" t="n"/>
      <c r="AH80" s="29" t="n"/>
      <c r="AI80" s="29" t="n"/>
      <c r="AJ80" s="29" t="n"/>
      <c r="AK80" s="29" t="n"/>
      <c r="AL80" s="29" t="n"/>
    </row>
    <row r="81" hidden="1">
      <c r="B81" s="30">
        <f>IF(C81="","",ROW()-6)</f>
        <v/>
      </c>
      <c r="C81" s="13" t="n"/>
      <c r="D81" s="13" t="n"/>
      <c r="E81" s="13" t="n"/>
      <c r="F81" s="14" t="n"/>
      <c r="G81" s="13" t="n"/>
      <c r="H81" s="34">
        <f>IF(OR(F81="",G81=""),"",F81+MAX(1,G81)-1)</f>
        <v/>
      </c>
      <c r="I81" s="35" t="n"/>
      <c r="J81" s="7">
        <f>IF(C81="","",IF(N(I81)&gt;=1,"Done",IF(AND(H81&lt;&gt;"",H81&lt;TODAY()),"Late",IF(N(I81)&gt;0,"In progress",IF(AND(F81&lt;&gt;"",F81&lt;=TODAY()),"Should start","Not started")))))</f>
        <v/>
      </c>
      <c r="K81" s="15" t="n"/>
      <c r="L81" s="49">
        <f>IF(G81="","",G81*MIN(1,N(I81)))</f>
        <v/>
      </c>
      <c r="M81" s="29" t="n"/>
      <c r="N81" s="29" t="n"/>
      <c r="O81" s="29" t="n"/>
      <c r="P81" s="29" t="n"/>
      <c r="Q81" s="29" t="n"/>
      <c r="R81" s="29" t="n"/>
      <c r="S81" s="29" t="n"/>
      <c r="T81" s="29" t="n"/>
      <c r="U81" s="29" t="n"/>
      <c r="V81" s="29" t="n"/>
      <c r="W81" s="29" t="n"/>
      <c r="X81" s="29" t="n"/>
      <c r="Y81" s="29" t="n"/>
      <c r="Z81" s="29" t="n"/>
      <c r="AA81" s="29" t="n"/>
      <c r="AB81" s="29" t="n"/>
      <c r="AC81" s="29" t="n"/>
      <c r="AD81" s="29" t="n"/>
      <c r="AE81" s="29" t="n"/>
      <c r="AF81" s="29" t="n"/>
      <c r="AG81" s="29" t="n"/>
      <c r="AH81" s="29" t="n"/>
      <c r="AI81" s="29" t="n"/>
      <c r="AJ81" s="29" t="n"/>
      <c r="AK81" s="29" t="n"/>
      <c r="AL81" s="29" t="n"/>
    </row>
    <row r="82" hidden="1">
      <c r="B82" s="30">
        <f>IF(C82="","",ROW()-6)</f>
        <v/>
      </c>
      <c r="C82" s="13" t="n"/>
      <c r="D82" s="13" t="n"/>
      <c r="E82" s="13" t="n"/>
      <c r="F82" s="14" t="n"/>
      <c r="G82" s="13" t="n"/>
      <c r="H82" s="34">
        <f>IF(OR(F82="",G82=""),"",F82+MAX(1,G82)-1)</f>
        <v/>
      </c>
      <c r="I82" s="35" t="n"/>
      <c r="J82" s="7">
        <f>IF(C82="","",IF(N(I82)&gt;=1,"Done",IF(AND(H82&lt;&gt;"",H82&lt;TODAY()),"Late",IF(N(I82)&gt;0,"In progress",IF(AND(F82&lt;&gt;"",F82&lt;=TODAY()),"Should start","Not started")))))</f>
        <v/>
      </c>
      <c r="K82" s="15" t="n"/>
      <c r="L82" s="49">
        <f>IF(G82="","",G82*MIN(1,N(I82)))</f>
        <v/>
      </c>
      <c r="M82" s="29" t="n"/>
      <c r="N82" s="29" t="n"/>
      <c r="O82" s="29" t="n"/>
      <c r="P82" s="29" t="n"/>
      <c r="Q82" s="29" t="n"/>
      <c r="R82" s="29" t="n"/>
      <c r="S82" s="29" t="n"/>
      <c r="T82" s="29" t="n"/>
      <c r="U82" s="29" t="n"/>
      <c r="V82" s="29" t="n"/>
      <c r="W82" s="29" t="n"/>
      <c r="X82" s="29" t="n"/>
      <c r="Y82" s="29" t="n"/>
      <c r="Z82" s="29" t="n"/>
      <c r="AA82" s="29" t="n"/>
      <c r="AB82" s="29" t="n"/>
      <c r="AC82" s="29" t="n"/>
      <c r="AD82" s="29" t="n"/>
      <c r="AE82" s="29" t="n"/>
      <c r="AF82" s="29" t="n"/>
      <c r="AG82" s="29" t="n"/>
      <c r="AH82" s="29" t="n"/>
      <c r="AI82" s="29" t="n"/>
      <c r="AJ82" s="29" t="n"/>
      <c r="AK82" s="29" t="n"/>
      <c r="AL82" s="29" t="n"/>
    </row>
    <row r="83" hidden="1">
      <c r="B83" s="30">
        <f>IF(C83="","",ROW()-6)</f>
        <v/>
      </c>
      <c r="C83" s="13" t="n"/>
      <c r="D83" s="13" t="n"/>
      <c r="E83" s="13" t="n"/>
      <c r="F83" s="14" t="n"/>
      <c r="G83" s="13" t="n"/>
      <c r="H83" s="34">
        <f>IF(OR(F83="",G83=""),"",F83+MAX(1,G83)-1)</f>
        <v/>
      </c>
      <c r="I83" s="35" t="n"/>
      <c r="J83" s="7">
        <f>IF(C83="","",IF(N(I83)&gt;=1,"Done",IF(AND(H83&lt;&gt;"",H83&lt;TODAY()),"Late",IF(N(I83)&gt;0,"In progress",IF(AND(F83&lt;&gt;"",F83&lt;=TODAY()),"Should start","Not started")))))</f>
        <v/>
      </c>
      <c r="K83" s="15" t="n"/>
      <c r="L83" s="49">
        <f>IF(G83="","",G83*MIN(1,N(I83)))</f>
        <v/>
      </c>
      <c r="M83" s="29" t="n"/>
      <c r="N83" s="29" t="n"/>
      <c r="O83" s="29" t="n"/>
      <c r="P83" s="29" t="n"/>
      <c r="Q83" s="29" t="n"/>
      <c r="R83" s="29" t="n"/>
      <c r="S83" s="29" t="n"/>
      <c r="T83" s="29" t="n"/>
      <c r="U83" s="29" t="n"/>
      <c r="V83" s="29" t="n"/>
      <c r="W83" s="29" t="n"/>
      <c r="X83" s="29" t="n"/>
      <c r="Y83" s="29" t="n"/>
      <c r="Z83" s="29" t="n"/>
      <c r="AA83" s="29" t="n"/>
      <c r="AB83" s="29" t="n"/>
      <c r="AC83" s="29" t="n"/>
      <c r="AD83" s="29" t="n"/>
      <c r="AE83" s="29" t="n"/>
      <c r="AF83" s="29" t="n"/>
      <c r="AG83" s="29" t="n"/>
      <c r="AH83" s="29" t="n"/>
      <c r="AI83" s="29" t="n"/>
      <c r="AJ83" s="29" t="n"/>
      <c r="AK83" s="29" t="n"/>
      <c r="AL83" s="29" t="n"/>
    </row>
    <row r="84" hidden="1">
      <c r="B84" s="30">
        <f>IF(C84="","",ROW()-6)</f>
        <v/>
      </c>
      <c r="C84" s="13" t="n"/>
      <c r="D84" s="13" t="n"/>
      <c r="E84" s="13" t="n"/>
      <c r="F84" s="14" t="n"/>
      <c r="G84" s="13" t="n"/>
      <c r="H84" s="34">
        <f>IF(OR(F84="",G84=""),"",F84+MAX(1,G84)-1)</f>
        <v/>
      </c>
      <c r="I84" s="35" t="n"/>
      <c r="J84" s="7">
        <f>IF(C84="","",IF(N(I84)&gt;=1,"Done",IF(AND(H84&lt;&gt;"",H84&lt;TODAY()),"Late",IF(N(I84)&gt;0,"In progress",IF(AND(F84&lt;&gt;"",F84&lt;=TODAY()),"Should start","Not started")))))</f>
        <v/>
      </c>
      <c r="K84" s="15" t="n"/>
      <c r="L84" s="49">
        <f>IF(G84="","",G84*MIN(1,N(I84)))</f>
        <v/>
      </c>
      <c r="M84" s="29" t="n"/>
      <c r="N84" s="29" t="n"/>
      <c r="O84" s="29" t="n"/>
      <c r="P84" s="29" t="n"/>
      <c r="Q84" s="29" t="n"/>
      <c r="R84" s="29" t="n"/>
      <c r="S84" s="29" t="n"/>
      <c r="T84" s="29" t="n"/>
      <c r="U84" s="29" t="n"/>
      <c r="V84" s="29" t="n"/>
      <c r="W84" s="29" t="n"/>
      <c r="X84" s="29" t="n"/>
      <c r="Y84" s="29" t="n"/>
      <c r="Z84" s="29" t="n"/>
      <c r="AA84" s="29" t="n"/>
      <c r="AB84" s="29" t="n"/>
      <c r="AC84" s="29" t="n"/>
      <c r="AD84" s="29" t="n"/>
      <c r="AE84" s="29" t="n"/>
      <c r="AF84" s="29" t="n"/>
      <c r="AG84" s="29" t="n"/>
      <c r="AH84" s="29" t="n"/>
      <c r="AI84" s="29" t="n"/>
      <c r="AJ84" s="29" t="n"/>
      <c r="AK84" s="29" t="n"/>
      <c r="AL84" s="29" t="n"/>
    </row>
    <row r="85" hidden="1">
      <c r="B85" s="30">
        <f>IF(C85="","",ROW()-6)</f>
        <v/>
      </c>
      <c r="C85" s="13" t="n"/>
      <c r="D85" s="13" t="n"/>
      <c r="E85" s="13" t="n"/>
      <c r="F85" s="14" t="n"/>
      <c r="G85" s="13" t="n"/>
      <c r="H85" s="34">
        <f>IF(OR(F85="",G85=""),"",F85+MAX(1,G85)-1)</f>
        <v/>
      </c>
      <c r="I85" s="35" t="n"/>
      <c r="J85" s="7">
        <f>IF(C85="","",IF(N(I85)&gt;=1,"Done",IF(AND(H85&lt;&gt;"",H85&lt;TODAY()),"Late",IF(N(I85)&gt;0,"In progress",IF(AND(F85&lt;&gt;"",F85&lt;=TODAY()),"Should start","Not started")))))</f>
        <v/>
      </c>
      <c r="K85" s="15" t="n"/>
      <c r="L85" s="49">
        <f>IF(G85="","",G85*MIN(1,N(I85)))</f>
        <v/>
      </c>
      <c r="M85" s="29" t="n"/>
      <c r="N85" s="29" t="n"/>
      <c r="O85" s="29" t="n"/>
      <c r="P85" s="29" t="n"/>
      <c r="Q85" s="29" t="n"/>
      <c r="R85" s="29" t="n"/>
      <c r="S85" s="29" t="n"/>
      <c r="T85" s="29" t="n"/>
      <c r="U85" s="29" t="n"/>
      <c r="V85" s="29" t="n"/>
      <c r="W85" s="29" t="n"/>
      <c r="X85" s="29" t="n"/>
      <c r="Y85" s="29" t="n"/>
      <c r="Z85" s="29" t="n"/>
      <c r="AA85" s="29" t="n"/>
      <c r="AB85" s="29" t="n"/>
      <c r="AC85" s="29" t="n"/>
      <c r="AD85" s="29" t="n"/>
      <c r="AE85" s="29" t="n"/>
      <c r="AF85" s="29" t="n"/>
      <c r="AG85" s="29" t="n"/>
      <c r="AH85" s="29" t="n"/>
      <c r="AI85" s="29" t="n"/>
      <c r="AJ85" s="29" t="n"/>
      <c r="AK85" s="29" t="n"/>
      <c r="AL85" s="29" t="n"/>
    </row>
    <row r="86" hidden="1">
      <c r="B86" s="30">
        <f>IF(C86="","",ROW()-6)</f>
        <v/>
      </c>
      <c r="C86" s="13" t="n"/>
      <c r="D86" s="13" t="n"/>
      <c r="E86" s="13" t="n"/>
      <c r="F86" s="14" t="n"/>
      <c r="G86" s="13" t="n"/>
      <c r="H86" s="34">
        <f>IF(OR(F86="",G86=""),"",F86+MAX(1,G86)-1)</f>
        <v/>
      </c>
      <c r="I86" s="35" t="n"/>
      <c r="J86" s="7">
        <f>IF(C86="","",IF(N(I86)&gt;=1,"Done",IF(AND(H86&lt;&gt;"",H86&lt;TODAY()),"Late",IF(N(I86)&gt;0,"In progress",IF(AND(F86&lt;&gt;"",F86&lt;=TODAY()),"Should start","Not started")))))</f>
        <v/>
      </c>
      <c r="K86" s="15" t="n"/>
      <c r="L86" s="49">
        <f>IF(G86="","",G86*MIN(1,N(I86)))</f>
        <v/>
      </c>
      <c r="M86" s="29" t="n"/>
      <c r="N86" s="29" t="n"/>
      <c r="O86" s="29" t="n"/>
      <c r="P86" s="29" t="n"/>
      <c r="Q86" s="29" t="n"/>
      <c r="R86" s="29" t="n"/>
      <c r="S86" s="29" t="n"/>
      <c r="T86" s="29" t="n"/>
      <c r="U86" s="29" t="n"/>
      <c r="V86" s="29" t="n"/>
      <c r="W86" s="29" t="n"/>
      <c r="X86" s="29" t="n"/>
      <c r="Y86" s="29" t="n"/>
      <c r="Z86" s="29" t="n"/>
      <c r="AA86" s="29" t="n"/>
      <c r="AB86" s="29" t="n"/>
      <c r="AC86" s="29" t="n"/>
      <c r="AD86" s="29" t="n"/>
      <c r="AE86" s="29" t="n"/>
      <c r="AF86" s="29" t="n"/>
      <c r="AG86" s="29" t="n"/>
      <c r="AH86" s="29" t="n"/>
      <c r="AI86" s="29" t="n"/>
      <c r="AJ86" s="29" t="n"/>
      <c r="AK86" s="29" t="n"/>
      <c r="AL86" s="29" t="n"/>
    </row>
    <row r="87" hidden="1">
      <c r="B87" s="30">
        <f>IF(C87="","",ROW()-6)</f>
        <v/>
      </c>
      <c r="C87" s="13" t="n"/>
      <c r="D87" s="13" t="n"/>
      <c r="E87" s="13" t="n"/>
      <c r="F87" s="14" t="n"/>
      <c r="G87" s="13" t="n"/>
      <c r="H87" s="34">
        <f>IF(OR(F87="",G87=""),"",F87+MAX(1,G87)-1)</f>
        <v/>
      </c>
      <c r="I87" s="35" t="n"/>
      <c r="J87" s="7">
        <f>IF(C87="","",IF(N(I87)&gt;=1,"Done",IF(AND(H87&lt;&gt;"",H87&lt;TODAY()),"Late",IF(N(I87)&gt;0,"In progress",IF(AND(F87&lt;&gt;"",F87&lt;=TODAY()),"Should start","Not started")))))</f>
        <v/>
      </c>
      <c r="K87" s="15" t="n"/>
      <c r="L87" s="49">
        <f>IF(G87="","",G87*MIN(1,N(I87)))</f>
        <v/>
      </c>
      <c r="M87" s="29" t="n"/>
      <c r="N87" s="29" t="n"/>
      <c r="O87" s="29" t="n"/>
      <c r="P87" s="29" t="n"/>
      <c r="Q87" s="29" t="n"/>
      <c r="R87" s="29" t="n"/>
      <c r="S87" s="29" t="n"/>
      <c r="T87" s="29" t="n"/>
      <c r="U87" s="29" t="n"/>
      <c r="V87" s="29" t="n"/>
      <c r="W87" s="29" t="n"/>
      <c r="X87" s="29" t="n"/>
      <c r="Y87" s="29" t="n"/>
      <c r="Z87" s="29" t="n"/>
      <c r="AA87" s="29" t="n"/>
      <c r="AB87" s="29" t="n"/>
      <c r="AC87" s="29" t="n"/>
      <c r="AD87" s="29" t="n"/>
      <c r="AE87" s="29" t="n"/>
      <c r="AF87" s="29" t="n"/>
      <c r="AG87" s="29" t="n"/>
      <c r="AH87" s="29" t="n"/>
      <c r="AI87" s="29" t="n"/>
      <c r="AJ87" s="29" t="n"/>
      <c r="AK87" s="29" t="n"/>
      <c r="AL87" s="29" t="n"/>
    </row>
    <row r="88" hidden="1">
      <c r="B88" s="30">
        <f>IF(C88="","",ROW()-6)</f>
        <v/>
      </c>
      <c r="C88" s="13" t="n"/>
      <c r="D88" s="13" t="n"/>
      <c r="E88" s="13" t="n"/>
      <c r="F88" s="14" t="n"/>
      <c r="G88" s="13" t="n"/>
      <c r="H88" s="34">
        <f>IF(OR(F88="",G88=""),"",F88+MAX(1,G88)-1)</f>
        <v/>
      </c>
      <c r="I88" s="35" t="n"/>
      <c r="J88" s="7">
        <f>IF(C88="","",IF(N(I88)&gt;=1,"Done",IF(AND(H88&lt;&gt;"",H88&lt;TODAY()),"Late",IF(N(I88)&gt;0,"In progress",IF(AND(F88&lt;&gt;"",F88&lt;=TODAY()),"Should start","Not started")))))</f>
        <v/>
      </c>
      <c r="K88" s="15" t="n"/>
      <c r="L88" s="49">
        <f>IF(G88="","",G88*MIN(1,N(I88)))</f>
        <v/>
      </c>
      <c r="M88" s="29" t="n"/>
      <c r="N88" s="29" t="n"/>
      <c r="O88" s="29" t="n"/>
      <c r="P88" s="29" t="n"/>
      <c r="Q88" s="29" t="n"/>
      <c r="R88" s="29" t="n"/>
      <c r="S88" s="29" t="n"/>
      <c r="T88" s="29" t="n"/>
      <c r="U88" s="29" t="n"/>
      <c r="V88" s="29" t="n"/>
      <c r="W88" s="29" t="n"/>
      <c r="X88" s="29" t="n"/>
      <c r="Y88" s="29" t="n"/>
      <c r="Z88" s="29" t="n"/>
      <c r="AA88" s="29" t="n"/>
      <c r="AB88" s="29" t="n"/>
      <c r="AC88" s="29" t="n"/>
      <c r="AD88" s="29" t="n"/>
      <c r="AE88" s="29" t="n"/>
      <c r="AF88" s="29" t="n"/>
      <c r="AG88" s="29" t="n"/>
      <c r="AH88" s="29" t="n"/>
      <c r="AI88" s="29" t="n"/>
      <c r="AJ88" s="29" t="n"/>
      <c r="AK88" s="29" t="n"/>
      <c r="AL88" s="29" t="n"/>
    </row>
    <row r="89" hidden="1">
      <c r="B89" s="30">
        <f>IF(C89="","",ROW()-6)</f>
        <v/>
      </c>
      <c r="C89" s="13" t="n"/>
      <c r="D89" s="13" t="n"/>
      <c r="E89" s="13" t="n"/>
      <c r="F89" s="14" t="n"/>
      <c r="G89" s="13" t="n"/>
      <c r="H89" s="34">
        <f>IF(OR(F89="",G89=""),"",F89+MAX(1,G89)-1)</f>
        <v/>
      </c>
      <c r="I89" s="35" t="n"/>
      <c r="J89" s="7">
        <f>IF(C89="","",IF(N(I89)&gt;=1,"Done",IF(AND(H89&lt;&gt;"",H89&lt;TODAY()),"Late",IF(N(I89)&gt;0,"In progress",IF(AND(F89&lt;&gt;"",F89&lt;=TODAY()),"Should start","Not started")))))</f>
        <v/>
      </c>
      <c r="K89" s="15" t="n"/>
      <c r="L89" s="49">
        <f>IF(G89="","",G89*MIN(1,N(I89)))</f>
        <v/>
      </c>
      <c r="M89" s="29" t="n"/>
      <c r="N89" s="29" t="n"/>
      <c r="O89" s="29" t="n"/>
      <c r="P89" s="29" t="n"/>
      <c r="Q89" s="29" t="n"/>
      <c r="R89" s="29" t="n"/>
      <c r="S89" s="29" t="n"/>
      <c r="T89" s="29" t="n"/>
      <c r="U89" s="29" t="n"/>
      <c r="V89" s="29" t="n"/>
      <c r="W89" s="29" t="n"/>
      <c r="X89" s="29" t="n"/>
      <c r="Y89" s="29" t="n"/>
      <c r="Z89" s="29" t="n"/>
      <c r="AA89" s="29" t="n"/>
      <c r="AB89" s="29" t="n"/>
      <c r="AC89" s="29" t="n"/>
      <c r="AD89" s="29" t="n"/>
      <c r="AE89" s="29" t="n"/>
      <c r="AF89" s="29" t="n"/>
      <c r="AG89" s="29" t="n"/>
      <c r="AH89" s="29" t="n"/>
      <c r="AI89" s="29" t="n"/>
      <c r="AJ89" s="29" t="n"/>
      <c r="AK89" s="29" t="n"/>
      <c r="AL89" s="29" t="n"/>
    </row>
    <row r="90" hidden="1">
      <c r="B90" s="30">
        <f>IF(C90="","",ROW()-6)</f>
        <v/>
      </c>
      <c r="C90" s="13" t="n"/>
      <c r="D90" s="13" t="n"/>
      <c r="E90" s="13" t="n"/>
      <c r="F90" s="14" t="n"/>
      <c r="G90" s="13" t="n"/>
      <c r="H90" s="34">
        <f>IF(OR(F90="",G90=""),"",F90+MAX(1,G90)-1)</f>
        <v/>
      </c>
      <c r="I90" s="35" t="n"/>
      <c r="J90" s="7">
        <f>IF(C90="","",IF(N(I90)&gt;=1,"Done",IF(AND(H90&lt;&gt;"",H90&lt;TODAY()),"Late",IF(N(I90)&gt;0,"In progress",IF(AND(F90&lt;&gt;"",F90&lt;=TODAY()),"Should start","Not started")))))</f>
        <v/>
      </c>
      <c r="K90" s="15" t="n"/>
      <c r="L90" s="49">
        <f>IF(G90="","",G90*MIN(1,N(I90)))</f>
        <v/>
      </c>
      <c r="M90" s="29" t="n"/>
      <c r="N90" s="29" t="n"/>
      <c r="O90" s="29" t="n"/>
      <c r="P90" s="29" t="n"/>
      <c r="Q90" s="29" t="n"/>
      <c r="R90" s="29" t="n"/>
      <c r="S90" s="29" t="n"/>
      <c r="T90" s="29" t="n"/>
      <c r="U90" s="29" t="n"/>
      <c r="V90" s="29" t="n"/>
      <c r="W90" s="29" t="n"/>
      <c r="X90" s="29" t="n"/>
      <c r="Y90" s="29" t="n"/>
      <c r="Z90" s="29" t="n"/>
      <c r="AA90" s="29" t="n"/>
      <c r="AB90" s="29" t="n"/>
      <c r="AC90" s="29" t="n"/>
      <c r="AD90" s="29" t="n"/>
      <c r="AE90" s="29" t="n"/>
      <c r="AF90" s="29" t="n"/>
      <c r="AG90" s="29" t="n"/>
      <c r="AH90" s="29" t="n"/>
      <c r="AI90" s="29" t="n"/>
      <c r="AJ90" s="29" t="n"/>
      <c r="AK90" s="29" t="n"/>
      <c r="AL90" s="29" t="n"/>
    </row>
    <row r="91" hidden="1">
      <c r="B91" s="30">
        <f>IF(C91="","",ROW()-6)</f>
        <v/>
      </c>
      <c r="C91" s="13" t="n"/>
      <c r="D91" s="13" t="n"/>
      <c r="E91" s="13" t="n"/>
      <c r="F91" s="14" t="n"/>
      <c r="G91" s="13" t="n"/>
      <c r="H91" s="34">
        <f>IF(OR(F91="",G91=""),"",F91+MAX(1,G91)-1)</f>
        <v/>
      </c>
      <c r="I91" s="35" t="n"/>
      <c r="J91" s="7">
        <f>IF(C91="","",IF(N(I91)&gt;=1,"Done",IF(AND(H91&lt;&gt;"",H91&lt;TODAY()),"Late",IF(N(I91)&gt;0,"In progress",IF(AND(F91&lt;&gt;"",F91&lt;=TODAY()),"Should start","Not started")))))</f>
        <v/>
      </c>
      <c r="K91" s="15" t="n"/>
      <c r="L91" s="49">
        <f>IF(G91="","",G91*MIN(1,N(I91)))</f>
        <v/>
      </c>
      <c r="M91" s="29" t="n"/>
      <c r="N91" s="29" t="n"/>
      <c r="O91" s="29" t="n"/>
      <c r="P91" s="29" t="n"/>
      <c r="Q91" s="29" t="n"/>
      <c r="R91" s="29" t="n"/>
      <c r="S91" s="29" t="n"/>
      <c r="T91" s="29" t="n"/>
      <c r="U91" s="29" t="n"/>
      <c r="V91" s="29" t="n"/>
      <c r="W91" s="29" t="n"/>
      <c r="X91" s="29" t="n"/>
      <c r="Y91" s="29" t="n"/>
      <c r="Z91" s="29" t="n"/>
      <c r="AA91" s="29" t="n"/>
      <c r="AB91" s="29" t="n"/>
      <c r="AC91" s="29" t="n"/>
      <c r="AD91" s="29" t="n"/>
      <c r="AE91" s="29" t="n"/>
      <c r="AF91" s="29" t="n"/>
      <c r="AG91" s="29" t="n"/>
      <c r="AH91" s="29" t="n"/>
      <c r="AI91" s="29" t="n"/>
      <c r="AJ91" s="29" t="n"/>
      <c r="AK91" s="29" t="n"/>
      <c r="AL91" s="29" t="n"/>
    </row>
    <row r="92" hidden="1">
      <c r="B92" s="30">
        <f>IF(C92="","",ROW()-6)</f>
        <v/>
      </c>
      <c r="C92" s="13" t="n"/>
      <c r="D92" s="13" t="n"/>
      <c r="E92" s="13" t="n"/>
      <c r="F92" s="14" t="n"/>
      <c r="G92" s="13" t="n"/>
      <c r="H92" s="34">
        <f>IF(OR(F92="",G92=""),"",F92+MAX(1,G92)-1)</f>
        <v/>
      </c>
      <c r="I92" s="35" t="n"/>
      <c r="J92" s="7">
        <f>IF(C92="","",IF(N(I92)&gt;=1,"Done",IF(AND(H92&lt;&gt;"",H92&lt;TODAY()),"Late",IF(N(I92)&gt;0,"In progress",IF(AND(F92&lt;&gt;"",F92&lt;=TODAY()),"Should start","Not started")))))</f>
        <v/>
      </c>
      <c r="K92" s="15" t="n"/>
      <c r="L92" s="49">
        <f>IF(G92="","",G92*MIN(1,N(I92)))</f>
        <v/>
      </c>
      <c r="M92" s="29" t="n"/>
      <c r="N92" s="29" t="n"/>
      <c r="O92" s="29" t="n"/>
      <c r="P92" s="29" t="n"/>
      <c r="Q92" s="29" t="n"/>
      <c r="R92" s="29" t="n"/>
      <c r="S92" s="29" t="n"/>
      <c r="T92" s="29" t="n"/>
      <c r="U92" s="29" t="n"/>
      <c r="V92" s="29" t="n"/>
      <c r="W92" s="29" t="n"/>
      <c r="X92" s="29" t="n"/>
      <c r="Y92" s="29" t="n"/>
      <c r="Z92" s="29" t="n"/>
      <c r="AA92" s="29" t="n"/>
      <c r="AB92" s="29" t="n"/>
      <c r="AC92" s="29" t="n"/>
      <c r="AD92" s="29" t="n"/>
      <c r="AE92" s="29" t="n"/>
      <c r="AF92" s="29" t="n"/>
      <c r="AG92" s="29" t="n"/>
      <c r="AH92" s="29" t="n"/>
      <c r="AI92" s="29" t="n"/>
      <c r="AJ92" s="29" t="n"/>
      <c r="AK92" s="29" t="n"/>
      <c r="AL92" s="29" t="n"/>
    </row>
    <row r="93" hidden="1">
      <c r="B93" s="30">
        <f>IF(C93="","",ROW()-6)</f>
        <v/>
      </c>
      <c r="C93" s="13" t="n"/>
      <c r="D93" s="13" t="n"/>
      <c r="E93" s="13" t="n"/>
      <c r="F93" s="14" t="n"/>
      <c r="G93" s="13" t="n"/>
      <c r="H93" s="34">
        <f>IF(OR(F93="",G93=""),"",F93+MAX(1,G93)-1)</f>
        <v/>
      </c>
      <c r="I93" s="35" t="n"/>
      <c r="J93" s="7">
        <f>IF(C93="","",IF(N(I93)&gt;=1,"Done",IF(AND(H93&lt;&gt;"",H93&lt;TODAY()),"Late",IF(N(I93)&gt;0,"In progress",IF(AND(F93&lt;&gt;"",F93&lt;=TODAY()),"Should start","Not started")))))</f>
        <v/>
      </c>
      <c r="K93" s="15" t="n"/>
      <c r="L93" s="49">
        <f>IF(G93="","",G93*MIN(1,N(I93)))</f>
        <v/>
      </c>
      <c r="M93" s="29" t="n"/>
      <c r="N93" s="29" t="n"/>
      <c r="O93" s="29" t="n"/>
      <c r="P93" s="29" t="n"/>
      <c r="Q93" s="29" t="n"/>
      <c r="R93" s="29" t="n"/>
      <c r="S93" s="29" t="n"/>
      <c r="T93" s="29" t="n"/>
      <c r="U93" s="29" t="n"/>
      <c r="V93" s="29" t="n"/>
      <c r="W93" s="29" t="n"/>
      <c r="X93" s="29" t="n"/>
      <c r="Y93" s="29" t="n"/>
      <c r="Z93" s="29" t="n"/>
      <c r="AA93" s="29" t="n"/>
      <c r="AB93" s="29" t="n"/>
      <c r="AC93" s="29" t="n"/>
      <c r="AD93" s="29" t="n"/>
      <c r="AE93" s="29" t="n"/>
      <c r="AF93" s="29" t="n"/>
      <c r="AG93" s="29" t="n"/>
      <c r="AH93" s="29" t="n"/>
      <c r="AI93" s="29" t="n"/>
      <c r="AJ93" s="29" t="n"/>
      <c r="AK93" s="29" t="n"/>
      <c r="AL93" s="29" t="n"/>
    </row>
    <row r="94" hidden="1">
      <c r="B94" s="30">
        <f>IF(C94="","",ROW()-6)</f>
        <v/>
      </c>
      <c r="C94" s="13" t="n"/>
      <c r="D94" s="13" t="n"/>
      <c r="E94" s="13" t="n"/>
      <c r="F94" s="14" t="n"/>
      <c r="G94" s="13" t="n"/>
      <c r="H94" s="34">
        <f>IF(OR(F94="",G94=""),"",F94+MAX(1,G94)-1)</f>
        <v/>
      </c>
      <c r="I94" s="35" t="n"/>
      <c r="J94" s="7">
        <f>IF(C94="","",IF(N(I94)&gt;=1,"Done",IF(AND(H94&lt;&gt;"",H94&lt;TODAY()),"Late",IF(N(I94)&gt;0,"In progress",IF(AND(F94&lt;&gt;"",F94&lt;=TODAY()),"Should start","Not started")))))</f>
        <v/>
      </c>
      <c r="K94" s="15" t="n"/>
      <c r="L94" s="49">
        <f>IF(G94="","",G94*MIN(1,N(I94)))</f>
        <v/>
      </c>
      <c r="M94" s="29" t="n"/>
      <c r="N94" s="29" t="n"/>
      <c r="O94" s="29" t="n"/>
      <c r="P94" s="29" t="n"/>
      <c r="Q94" s="29" t="n"/>
      <c r="R94" s="29" t="n"/>
      <c r="S94" s="29" t="n"/>
      <c r="T94" s="29" t="n"/>
      <c r="U94" s="29" t="n"/>
      <c r="V94" s="29" t="n"/>
      <c r="W94" s="29" t="n"/>
      <c r="X94" s="29" t="n"/>
      <c r="Y94" s="29" t="n"/>
      <c r="Z94" s="29" t="n"/>
      <c r="AA94" s="29" t="n"/>
      <c r="AB94" s="29" t="n"/>
      <c r="AC94" s="29" t="n"/>
      <c r="AD94" s="29" t="n"/>
      <c r="AE94" s="29" t="n"/>
      <c r="AF94" s="29" t="n"/>
      <c r="AG94" s="29" t="n"/>
      <c r="AH94" s="29" t="n"/>
      <c r="AI94" s="29" t="n"/>
      <c r="AJ94" s="29" t="n"/>
      <c r="AK94" s="29" t="n"/>
      <c r="AL94" s="29" t="n"/>
    </row>
    <row r="95" hidden="1">
      <c r="B95" s="30">
        <f>IF(C95="","",ROW()-6)</f>
        <v/>
      </c>
      <c r="C95" s="13" t="n"/>
      <c r="D95" s="13" t="n"/>
      <c r="E95" s="13" t="n"/>
      <c r="F95" s="14" t="n"/>
      <c r="G95" s="13" t="n"/>
      <c r="H95" s="34">
        <f>IF(OR(F95="",G95=""),"",F95+MAX(1,G95)-1)</f>
        <v/>
      </c>
      <c r="I95" s="35" t="n"/>
      <c r="J95" s="7">
        <f>IF(C95="","",IF(N(I95)&gt;=1,"Done",IF(AND(H95&lt;&gt;"",H95&lt;TODAY()),"Late",IF(N(I95)&gt;0,"In progress",IF(AND(F95&lt;&gt;"",F95&lt;=TODAY()),"Should start","Not started")))))</f>
        <v/>
      </c>
      <c r="K95" s="15" t="n"/>
      <c r="L95" s="49">
        <f>IF(G95="","",G95*MIN(1,N(I95)))</f>
        <v/>
      </c>
      <c r="M95" s="29" t="n"/>
      <c r="N95" s="29" t="n"/>
      <c r="O95" s="29" t="n"/>
      <c r="P95" s="29" t="n"/>
      <c r="Q95" s="29" t="n"/>
      <c r="R95" s="29" t="n"/>
      <c r="S95" s="29" t="n"/>
      <c r="T95" s="29" t="n"/>
      <c r="U95" s="29" t="n"/>
      <c r="V95" s="29" t="n"/>
      <c r="W95" s="29" t="n"/>
      <c r="X95" s="29" t="n"/>
      <c r="Y95" s="29" t="n"/>
      <c r="Z95" s="29" t="n"/>
      <c r="AA95" s="29" t="n"/>
      <c r="AB95" s="29" t="n"/>
      <c r="AC95" s="29" t="n"/>
      <c r="AD95" s="29" t="n"/>
      <c r="AE95" s="29" t="n"/>
      <c r="AF95" s="29" t="n"/>
      <c r="AG95" s="29" t="n"/>
      <c r="AH95" s="29" t="n"/>
      <c r="AI95" s="29" t="n"/>
      <c r="AJ95" s="29" t="n"/>
      <c r="AK95" s="29" t="n"/>
      <c r="AL95" s="29" t="n"/>
    </row>
    <row r="96" hidden="1">
      <c r="B96" s="30">
        <f>IF(C96="","",ROW()-6)</f>
        <v/>
      </c>
      <c r="C96" s="13" t="n"/>
      <c r="D96" s="13" t="n"/>
      <c r="E96" s="13" t="n"/>
      <c r="F96" s="14" t="n"/>
      <c r="G96" s="13" t="n"/>
      <c r="H96" s="34">
        <f>IF(OR(F96="",G96=""),"",F96+MAX(1,G96)-1)</f>
        <v/>
      </c>
      <c r="I96" s="35" t="n"/>
      <c r="J96" s="7">
        <f>IF(C96="","",IF(N(I96)&gt;=1,"Done",IF(AND(H96&lt;&gt;"",H96&lt;TODAY()),"Late",IF(N(I96)&gt;0,"In progress",IF(AND(F96&lt;&gt;"",F96&lt;=TODAY()),"Should start","Not started")))))</f>
        <v/>
      </c>
      <c r="K96" s="15" t="n"/>
      <c r="L96" s="49">
        <f>IF(G96="","",G96*MIN(1,N(I96)))</f>
        <v/>
      </c>
      <c r="M96" s="29" t="n"/>
      <c r="N96" s="29" t="n"/>
      <c r="O96" s="29" t="n"/>
      <c r="P96" s="29" t="n"/>
      <c r="Q96" s="29" t="n"/>
      <c r="R96" s="29" t="n"/>
      <c r="S96" s="29" t="n"/>
      <c r="T96" s="29" t="n"/>
      <c r="U96" s="29" t="n"/>
      <c r="V96" s="29" t="n"/>
      <c r="W96" s="29" t="n"/>
      <c r="X96" s="29" t="n"/>
      <c r="Y96" s="29" t="n"/>
      <c r="Z96" s="29" t="n"/>
      <c r="AA96" s="29" t="n"/>
      <c r="AB96" s="29" t="n"/>
      <c r="AC96" s="29" t="n"/>
      <c r="AD96" s="29" t="n"/>
      <c r="AE96" s="29" t="n"/>
      <c r="AF96" s="29" t="n"/>
      <c r="AG96" s="29" t="n"/>
      <c r="AH96" s="29" t="n"/>
      <c r="AI96" s="29" t="n"/>
      <c r="AJ96" s="29" t="n"/>
      <c r="AK96" s="29" t="n"/>
      <c r="AL96" s="29" t="n"/>
    </row>
    <row r="97" hidden="1">
      <c r="B97" s="30">
        <f>IF(C97="","",ROW()-6)</f>
        <v/>
      </c>
      <c r="C97" s="13" t="n"/>
      <c r="D97" s="13" t="n"/>
      <c r="E97" s="13" t="n"/>
      <c r="F97" s="14" t="n"/>
      <c r="G97" s="13" t="n"/>
      <c r="H97" s="34">
        <f>IF(OR(F97="",G97=""),"",F97+MAX(1,G97)-1)</f>
        <v/>
      </c>
      <c r="I97" s="35" t="n"/>
      <c r="J97" s="7">
        <f>IF(C97="","",IF(N(I97)&gt;=1,"Done",IF(AND(H97&lt;&gt;"",H97&lt;TODAY()),"Late",IF(N(I97)&gt;0,"In progress",IF(AND(F97&lt;&gt;"",F97&lt;=TODAY()),"Should start","Not started")))))</f>
        <v/>
      </c>
      <c r="K97" s="15" t="n"/>
      <c r="L97" s="49">
        <f>IF(G97="","",G97*MIN(1,N(I97)))</f>
        <v/>
      </c>
      <c r="M97" s="29" t="n"/>
      <c r="N97" s="29" t="n"/>
      <c r="O97" s="29" t="n"/>
      <c r="P97" s="29" t="n"/>
      <c r="Q97" s="29" t="n"/>
      <c r="R97" s="29" t="n"/>
      <c r="S97" s="29" t="n"/>
      <c r="T97" s="29" t="n"/>
      <c r="U97" s="29" t="n"/>
      <c r="V97" s="29" t="n"/>
      <c r="W97" s="29" t="n"/>
      <c r="X97" s="29" t="n"/>
      <c r="Y97" s="29" t="n"/>
      <c r="Z97" s="29" t="n"/>
      <c r="AA97" s="29" t="n"/>
      <c r="AB97" s="29" t="n"/>
      <c r="AC97" s="29" t="n"/>
      <c r="AD97" s="29" t="n"/>
      <c r="AE97" s="29" t="n"/>
      <c r="AF97" s="29" t="n"/>
      <c r="AG97" s="29" t="n"/>
      <c r="AH97" s="29" t="n"/>
      <c r="AI97" s="29" t="n"/>
      <c r="AJ97" s="29" t="n"/>
      <c r="AK97" s="29" t="n"/>
      <c r="AL97" s="29" t="n"/>
    </row>
    <row r="98" hidden="1">
      <c r="B98" s="30">
        <f>IF(C98="","",ROW()-6)</f>
        <v/>
      </c>
      <c r="C98" s="13" t="n"/>
      <c r="D98" s="13" t="n"/>
      <c r="E98" s="13" t="n"/>
      <c r="F98" s="14" t="n"/>
      <c r="G98" s="13" t="n"/>
      <c r="H98" s="34">
        <f>IF(OR(F98="",G98=""),"",F98+MAX(1,G98)-1)</f>
        <v/>
      </c>
      <c r="I98" s="35" t="n"/>
      <c r="J98" s="7">
        <f>IF(C98="","",IF(N(I98)&gt;=1,"Done",IF(AND(H98&lt;&gt;"",H98&lt;TODAY()),"Late",IF(N(I98)&gt;0,"In progress",IF(AND(F98&lt;&gt;"",F98&lt;=TODAY()),"Should start","Not started")))))</f>
        <v/>
      </c>
      <c r="K98" s="15" t="n"/>
      <c r="L98" s="49">
        <f>IF(G98="","",G98*MIN(1,N(I98)))</f>
        <v/>
      </c>
      <c r="M98" s="29" t="n"/>
      <c r="N98" s="29" t="n"/>
      <c r="O98" s="29" t="n"/>
      <c r="P98" s="29" t="n"/>
      <c r="Q98" s="29" t="n"/>
      <c r="R98" s="29" t="n"/>
      <c r="S98" s="29" t="n"/>
      <c r="T98" s="29" t="n"/>
      <c r="U98" s="29" t="n"/>
      <c r="V98" s="29" t="n"/>
      <c r="W98" s="29" t="n"/>
      <c r="X98" s="29" t="n"/>
      <c r="Y98" s="29" t="n"/>
      <c r="Z98" s="29" t="n"/>
      <c r="AA98" s="29" t="n"/>
      <c r="AB98" s="29" t="n"/>
      <c r="AC98" s="29" t="n"/>
      <c r="AD98" s="29" t="n"/>
      <c r="AE98" s="29" t="n"/>
      <c r="AF98" s="29" t="n"/>
      <c r="AG98" s="29" t="n"/>
      <c r="AH98" s="29" t="n"/>
      <c r="AI98" s="29" t="n"/>
      <c r="AJ98" s="29" t="n"/>
      <c r="AK98" s="29" t="n"/>
      <c r="AL98" s="29" t="n"/>
    </row>
    <row r="99" hidden="1">
      <c r="B99" s="30">
        <f>IF(C99="","",ROW()-6)</f>
        <v/>
      </c>
      <c r="C99" s="13" t="n"/>
      <c r="D99" s="13" t="n"/>
      <c r="E99" s="13" t="n"/>
      <c r="F99" s="14" t="n"/>
      <c r="G99" s="13" t="n"/>
      <c r="H99" s="34">
        <f>IF(OR(F99="",G99=""),"",F99+MAX(1,G99)-1)</f>
        <v/>
      </c>
      <c r="I99" s="35" t="n"/>
      <c r="J99" s="7">
        <f>IF(C99="","",IF(N(I99)&gt;=1,"Done",IF(AND(H99&lt;&gt;"",H99&lt;TODAY()),"Late",IF(N(I99)&gt;0,"In progress",IF(AND(F99&lt;&gt;"",F99&lt;=TODAY()),"Should start","Not started")))))</f>
        <v/>
      </c>
      <c r="K99" s="15" t="n"/>
      <c r="L99" s="49">
        <f>IF(G99="","",G99*MIN(1,N(I99)))</f>
        <v/>
      </c>
      <c r="M99" s="29" t="n"/>
      <c r="N99" s="29" t="n"/>
      <c r="O99" s="29" t="n"/>
      <c r="P99" s="29" t="n"/>
      <c r="Q99" s="29" t="n"/>
      <c r="R99" s="29" t="n"/>
      <c r="S99" s="29" t="n"/>
      <c r="T99" s="29" t="n"/>
      <c r="U99" s="29" t="n"/>
      <c r="V99" s="29" t="n"/>
      <c r="W99" s="29" t="n"/>
      <c r="X99" s="29" t="n"/>
      <c r="Y99" s="29" t="n"/>
      <c r="Z99" s="29" t="n"/>
      <c r="AA99" s="29" t="n"/>
      <c r="AB99" s="29" t="n"/>
      <c r="AC99" s="29" t="n"/>
      <c r="AD99" s="29" t="n"/>
      <c r="AE99" s="29" t="n"/>
      <c r="AF99" s="29" t="n"/>
      <c r="AG99" s="29" t="n"/>
      <c r="AH99" s="29" t="n"/>
      <c r="AI99" s="29" t="n"/>
      <c r="AJ99" s="29" t="n"/>
      <c r="AK99" s="29" t="n"/>
      <c r="AL99" s="29" t="n"/>
    </row>
    <row r="100" hidden="1">
      <c r="B100" s="30">
        <f>IF(C100="","",ROW()-6)</f>
        <v/>
      </c>
      <c r="C100" s="13" t="n"/>
      <c r="D100" s="13" t="n"/>
      <c r="E100" s="13" t="n"/>
      <c r="F100" s="14" t="n"/>
      <c r="G100" s="13" t="n"/>
      <c r="H100" s="34">
        <f>IF(OR(F100="",G100=""),"",F100+MAX(1,G100)-1)</f>
        <v/>
      </c>
      <c r="I100" s="35" t="n"/>
      <c r="J100" s="7">
        <f>IF(C100="","",IF(N(I100)&gt;=1,"Done",IF(AND(H100&lt;&gt;"",H100&lt;TODAY()),"Late",IF(N(I100)&gt;0,"In progress",IF(AND(F100&lt;&gt;"",F100&lt;=TODAY()),"Should start","Not started")))))</f>
        <v/>
      </c>
      <c r="K100" s="15" t="n"/>
      <c r="L100" s="49">
        <f>IF(G100="","",G100*MIN(1,N(I100)))</f>
        <v/>
      </c>
      <c r="M100" s="29" t="n"/>
      <c r="N100" s="29" t="n"/>
      <c r="O100" s="29" t="n"/>
      <c r="P100" s="29" t="n"/>
      <c r="Q100" s="29" t="n"/>
      <c r="R100" s="29" t="n"/>
      <c r="S100" s="29" t="n"/>
      <c r="T100" s="29" t="n"/>
      <c r="U100" s="29" t="n"/>
      <c r="V100" s="29" t="n"/>
      <c r="W100" s="29" t="n"/>
      <c r="X100" s="29" t="n"/>
      <c r="Y100" s="29" t="n"/>
      <c r="Z100" s="29" t="n"/>
      <c r="AA100" s="29" t="n"/>
      <c r="AB100" s="29" t="n"/>
      <c r="AC100" s="29" t="n"/>
      <c r="AD100" s="29" t="n"/>
      <c r="AE100" s="29" t="n"/>
      <c r="AF100" s="29" t="n"/>
      <c r="AG100" s="29" t="n"/>
      <c r="AH100" s="29" t="n"/>
      <c r="AI100" s="29" t="n"/>
      <c r="AJ100" s="29" t="n"/>
      <c r="AK100" s="29" t="n"/>
      <c r="AL100" s="29" t="n"/>
    </row>
    <row r="101" hidden="1">
      <c r="B101" s="30">
        <f>IF(C101="","",ROW()-6)</f>
        <v/>
      </c>
      <c r="C101" s="13" t="n"/>
      <c r="D101" s="13" t="n"/>
      <c r="E101" s="13" t="n"/>
      <c r="F101" s="14" t="n"/>
      <c r="G101" s="13" t="n"/>
      <c r="H101" s="34">
        <f>IF(OR(F101="",G101=""),"",F101+MAX(1,G101)-1)</f>
        <v/>
      </c>
      <c r="I101" s="35" t="n"/>
      <c r="J101" s="7">
        <f>IF(C101="","",IF(N(I101)&gt;=1,"Done",IF(AND(H101&lt;&gt;"",H101&lt;TODAY()),"Late",IF(N(I101)&gt;0,"In progress",IF(AND(F101&lt;&gt;"",F101&lt;=TODAY()),"Should start","Not started")))))</f>
        <v/>
      </c>
      <c r="K101" s="15" t="n"/>
      <c r="L101" s="49">
        <f>IF(G101="","",G101*MIN(1,N(I101)))</f>
        <v/>
      </c>
      <c r="M101" s="29" t="n"/>
      <c r="N101" s="29" t="n"/>
      <c r="O101" s="29" t="n"/>
      <c r="P101" s="29" t="n"/>
      <c r="Q101" s="29" t="n"/>
      <c r="R101" s="29" t="n"/>
      <c r="S101" s="29" t="n"/>
      <c r="T101" s="29" t="n"/>
      <c r="U101" s="29" t="n"/>
      <c r="V101" s="29" t="n"/>
      <c r="W101" s="29" t="n"/>
      <c r="X101" s="29" t="n"/>
      <c r="Y101" s="29" t="n"/>
      <c r="Z101" s="29" t="n"/>
      <c r="AA101" s="29" t="n"/>
      <c r="AB101" s="29" t="n"/>
      <c r="AC101" s="29" t="n"/>
      <c r="AD101" s="29" t="n"/>
      <c r="AE101" s="29" t="n"/>
      <c r="AF101" s="29" t="n"/>
      <c r="AG101" s="29" t="n"/>
      <c r="AH101" s="29" t="n"/>
      <c r="AI101" s="29" t="n"/>
      <c r="AJ101" s="29" t="n"/>
      <c r="AK101" s="29" t="n"/>
      <c r="AL101" s="29" t="n"/>
    </row>
    <row r="102" hidden="1">
      <c r="B102" s="30">
        <f>IF(C102="","",ROW()-6)</f>
        <v/>
      </c>
      <c r="C102" s="13" t="n"/>
      <c r="D102" s="13" t="n"/>
      <c r="E102" s="13" t="n"/>
      <c r="F102" s="14" t="n"/>
      <c r="G102" s="13" t="n"/>
      <c r="H102" s="34">
        <f>IF(OR(F102="",G102=""),"",F102+MAX(1,G102)-1)</f>
        <v/>
      </c>
      <c r="I102" s="35" t="n"/>
      <c r="J102" s="7">
        <f>IF(C102="","",IF(N(I102)&gt;=1,"Done",IF(AND(H102&lt;&gt;"",H102&lt;TODAY()),"Late",IF(N(I102)&gt;0,"In progress",IF(AND(F102&lt;&gt;"",F102&lt;=TODAY()),"Should start","Not started")))))</f>
        <v/>
      </c>
      <c r="K102" s="15" t="n"/>
      <c r="L102" s="49">
        <f>IF(G102="","",G102*MIN(1,N(I102)))</f>
        <v/>
      </c>
      <c r="M102" s="29" t="n"/>
      <c r="N102" s="29" t="n"/>
      <c r="O102" s="29" t="n"/>
      <c r="P102" s="29" t="n"/>
      <c r="Q102" s="29" t="n"/>
      <c r="R102" s="29" t="n"/>
      <c r="S102" s="29" t="n"/>
      <c r="T102" s="29" t="n"/>
      <c r="U102" s="29" t="n"/>
      <c r="V102" s="29" t="n"/>
      <c r="W102" s="29" t="n"/>
      <c r="X102" s="29" t="n"/>
      <c r="Y102" s="29" t="n"/>
      <c r="Z102" s="29" t="n"/>
      <c r="AA102" s="29" t="n"/>
      <c r="AB102" s="29" t="n"/>
      <c r="AC102" s="29" t="n"/>
      <c r="AD102" s="29" t="n"/>
      <c r="AE102" s="29" t="n"/>
      <c r="AF102" s="29" t="n"/>
      <c r="AG102" s="29" t="n"/>
      <c r="AH102" s="29" t="n"/>
      <c r="AI102" s="29" t="n"/>
      <c r="AJ102" s="29" t="n"/>
      <c r="AK102" s="29" t="n"/>
      <c r="AL102" s="29" t="n"/>
    </row>
    <row r="103" hidden="1">
      <c r="B103" s="30">
        <f>IF(C103="","",ROW()-6)</f>
        <v/>
      </c>
      <c r="C103" s="13" t="n"/>
      <c r="D103" s="13" t="n"/>
      <c r="E103" s="13" t="n"/>
      <c r="F103" s="14" t="n"/>
      <c r="G103" s="13" t="n"/>
      <c r="H103" s="34">
        <f>IF(OR(F103="",G103=""),"",F103+MAX(1,G103)-1)</f>
        <v/>
      </c>
      <c r="I103" s="35" t="n"/>
      <c r="J103" s="7">
        <f>IF(C103="","",IF(N(I103)&gt;=1,"Done",IF(AND(H103&lt;&gt;"",H103&lt;TODAY()),"Late",IF(N(I103)&gt;0,"In progress",IF(AND(F103&lt;&gt;"",F103&lt;=TODAY()),"Should start","Not started")))))</f>
        <v/>
      </c>
      <c r="K103" s="15" t="n"/>
      <c r="L103" s="49">
        <f>IF(G103="","",G103*MIN(1,N(I103)))</f>
        <v/>
      </c>
      <c r="M103" s="29" t="n"/>
      <c r="N103" s="29" t="n"/>
      <c r="O103" s="29" t="n"/>
      <c r="P103" s="29" t="n"/>
      <c r="Q103" s="29" t="n"/>
      <c r="R103" s="29" t="n"/>
      <c r="S103" s="29" t="n"/>
      <c r="T103" s="29" t="n"/>
      <c r="U103" s="29" t="n"/>
      <c r="V103" s="29" t="n"/>
      <c r="W103" s="29" t="n"/>
      <c r="X103" s="29" t="n"/>
      <c r="Y103" s="29" t="n"/>
      <c r="Z103" s="29" t="n"/>
      <c r="AA103" s="29" t="n"/>
      <c r="AB103" s="29" t="n"/>
      <c r="AC103" s="29" t="n"/>
      <c r="AD103" s="29" t="n"/>
      <c r="AE103" s="29" t="n"/>
      <c r="AF103" s="29" t="n"/>
      <c r="AG103" s="29" t="n"/>
      <c r="AH103" s="29" t="n"/>
      <c r="AI103" s="29" t="n"/>
      <c r="AJ103" s="29" t="n"/>
      <c r="AK103" s="29" t="n"/>
      <c r="AL103" s="29" t="n"/>
    </row>
    <row r="104" hidden="1">
      <c r="B104" s="30">
        <f>IF(C104="","",ROW()-6)</f>
        <v/>
      </c>
      <c r="C104" s="13" t="n"/>
      <c r="D104" s="13" t="n"/>
      <c r="E104" s="13" t="n"/>
      <c r="F104" s="14" t="n"/>
      <c r="G104" s="13" t="n"/>
      <c r="H104" s="34">
        <f>IF(OR(F104="",G104=""),"",F104+MAX(1,G104)-1)</f>
        <v/>
      </c>
      <c r="I104" s="35" t="n"/>
      <c r="J104" s="7">
        <f>IF(C104="","",IF(N(I104)&gt;=1,"Done",IF(AND(H104&lt;&gt;"",H104&lt;TODAY()),"Late",IF(N(I104)&gt;0,"In progress",IF(AND(F104&lt;&gt;"",F104&lt;=TODAY()),"Should start","Not started")))))</f>
        <v/>
      </c>
      <c r="K104" s="15" t="n"/>
      <c r="L104" s="49">
        <f>IF(G104="","",G104*MIN(1,N(I104)))</f>
        <v/>
      </c>
      <c r="M104" s="29" t="n"/>
      <c r="N104" s="29" t="n"/>
      <c r="O104" s="29" t="n"/>
      <c r="P104" s="29" t="n"/>
      <c r="Q104" s="29" t="n"/>
      <c r="R104" s="29" t="n"/>
      <c r="S104" s="29" t="n"/>
      <c r="T104" s="29" t="n"/>
      <c r="U104" s="29" t="n"/>
      <c r="V104" s="29" t="n"/>
      <c r="W104" s="29" t="n"/>
      <c r="X104" s="29" t="n"/>
      <c r="Y104" s="29" t="n"/>
      <c r="Z104" s="29" t="n"/>
      <c r="AA104" s="29" t="n"/>
      <c r="AB104" s="29" t="n"/>
      <c r="AC104" s="29" t="n"/>
      <c r="AD104" s="29" t="n"/>
      <c r="AE104" s="29" t="n"/>
      <c r="AF104" s="29" t="n"/>
      <c r="AG104" s="29" t="n"/>
      <c r="AH104" s="29" t="n"/>
      <c r="AI104" s="29" t="n"/>
      <c r="AJ104" s="29" t="n"/>
      <c r="AK104" s="29" t="n"/>
      <c r="AL104" s="29" t="n"/>
    </row>
    <row r="105" hidden="1">
      <c r="B105" s="30">
        <f>IF(C105="","",ROW()-6)</f>
        <v/>
      </c>
      <c r="C105" s="13" t="n"/>
      <c r="D105" s="13" t="n"/>
      <c r="E105" s="13" t="n"/>
      <c r="F105" s="14" t="n"/>
      <c r="G105" s="13" t="n"/>
      <c r="H105" s="34">
        <f>IF(OR(F105="",G105=""),"",F105+MAX(1,G105)-1)</f>
        <v/>
      </c>
      <c r="I105" s="35" t="n"/>
      <c r="J105" s="7">
        <f>IF(C105="","",IF(N(I105)&gt;=1,"Done",IF(AND(H105&lt;&gt;"",H105&lt;TODAY()),"Late",IF(N(I105)&gt;0,"In progress",IF(AND(F105&lt;&gt;"",F105&lt;=TODAY()),"Should start","Not started")))))</f>
        <v/>
      </c>
      <c r="K105" s="15" t="n"/>
      <c r="L105" s="49">
        <f>IF(G105="","",G105*MIN(1,N(I105)))</f>
        <v/>
      </c>
      <c r="M105" s="29" t="n"/>
      <c r="N105" s="29" t="n"/>
      <c r="O105" s="29" t="n"/>
      <c r="P105" s="29" t="n"/>
      <c r="Q105" s="29" t="n"/>
      <c r="R105" s="29" t="n"/>
      <c r="S105" s="29" t="n"/>
      <c r="T105" s="29" t="n"/>
      <c r="U105" s="29" t="n"/>
      <c r="V105" s="29" t="n"/>
      <c r="W105" s="29" t="n"/>
      <c r="X105" s="29" t="n"/>
      <c r="Y105" s="29" t="n"/>
      <c r="Z105" s="29" t="n"/>
      <c r="AA105" s="29" t="n"/>
      <c r="AB105" s="29" t="n"/>
      <c r="AC105" s="29" t="n"/>
      <c r="AD105" s="29" t="n"/>
      <c r="AE105" s="29" t="n"/>
      <c r="AF105" s="29" t="n"/>
      <c r="AG105" s="29" t="n"/>
      <c r="AH105" s="29" t="n"/>
      <c r="AI105" s="29" t="n"/>
      <c r="AJ105" s="29" t="n"/>
      <c r="AK105" s="29" t="n"/>
      <c r="AL105" s="29" t="n"/>
    </row>
    <row r="106" hidden="1">
      <c r="B106" s="30">
        <f>IF(C106="","",ROW()-6)</f>
        <v/>
      </c>
      <c r="C106" s="13" t="n"/>
      <c r="D106" s="13" t="n"/>
      <c r="E106" s="13" t="n"/>
      <c r="F106" s="14" t="n"/>
      <c r="G106" s="13" t="n"/>
      <c r="H106" s="34">
        <f>IF(OR(F106="",G106=""),"",F106+MAX(1,G106)-1)</f>
        <v/>
      </c>
      <c r="I106" s="35" t="n"/>
      <c r="J106" s="7">
        <f>IF(C106="","",IF(N(I106)&gt;=1,"Done",IF(AND(H106&lt;&gt;"",H106&lt;TODAY()),"Late",IF(N(I106)&gt;0,"In progress",IF(AND(F106&lt;&gt;"",F106&lt;=TODAY()),"Should start","Not started")))))</f>
        <v/>
      </c>
      <c r="K106" s="15" t="n"/>
      <c r="L106" s="49">
        <f>IF(G106="","",G106*MIN(1,N(I106)))</f>
        <v/>
      </c>
      <c r="M106" s="29" t="n"/>
      <c r="N106" s="29" t="n"/>
      <c r="O106" s="29" t="n"/>
      <c r="P106" s="29" t="n"/>
      <c r="Q106" s="29" t="n"/>
      <c r="R106" s="29" t="n"/>
      <c r="S106" s="29" t="n"/>
      <c r="T106" s="29" t="n"/>
      <c r="U106" s="29" t="n"/>
      <c r="V106" s="29" t="n"/>
      <c r="W106" s="29" t="n"/>
      <c r="X106" s="29" t="n"/>
      <c r="Y106" s="29" t="n"/>
      <c r="Z106" s="29" t="n"/>
      <c r="AA106" s="29" t="n"/>
      <c r="AB106" s="29" t="n"/>
      <c r="AC106" s="29" t="n"/>
      <c r="AD106" s="29" t="n"/>
      <c r="AE106" s="29" t="n"/>
      <c r="AF106" s="29" t="n"/>
      <c r="AG106" s="29" t="n"/>
      <c r="AH106" s="29" t="n"/>
      <c r="AI106" s="29" t="n"/>
      <c r="AJ106" s="29" t="n"/>
      <c r="AK106" s="29" t="n"/>
      <c r="AL106" s="29" t="n"/>
    </row>
    <row r="107" hidden="1">
      <c r="B107" s="30">
        <f>IF(C107="","",ROW()-6)</f>
        <v/>
      </c>
      <c r="C107" s="13" t="n"/>
      <c r="D107" s="13" t="n"/>
      <c r="E107" s="13" t="n"/>
      <c r="F107" s="14" t="n"/>
      <c r="G107" s="13" t="n"/>
      <c r="H107" s="34">
        <f>IF(OR(F107="",G107=""),"",F107+MAX(1,G107)-1)</f>
        <v/>
      </c>
      <c r="I107" s="35" t="n"/>
      <c r="J107" s="7">
        <f>IF(C107="","",IF(N(I107)&gt;=1,"Done",IF(AND(H107&lt;&gt;"",H107&lt;TODAY()),"Late",IF(N(I107)&gt;0,"In progress",IF(AND(F107&lt;&gt;"",F107&lt;=TODAY()),"Should start","Not started")))))</f>
        <v/>
      </c>
      <c r="K107" s="15" t="n"/>
      <c r="L107" s="49">
        <f>IF(G107="","",G107*MIN(1,N(I107)))</f>
        <v/>
      </c>
      <c r="M107" s="29" t="n"/>
      <c r="N107" s="29" t="n"/>
      <c r="O107" s="29" t="n"/>
      <c r="P107" s="29" t="n"/>
      <c r="Q107" s="29" t="n"/>
      <c r="R107" s="29" t="n"/>
      <c r="S107" s="29" t="n"/>
      <c r="T107" s="29" t="n"/>
      <c r="U107" s="29" t="n"/>
      <c r="V107" s="29" t="n"/>
      <c r="W107" s="29" t="n"/>
      <c r="X107" s="29" t="n"/>
      <c r="Y107" s="29" t="n"/>
      <c r="Z107" s="29" t="n"/>
      <c r="AA107" s="29" t="n"/>
      <c r="AB107" s="29" t="n"/>
      <c r="AC107" s="29" t="n"/>
      <c r="AD107" s="29" t="n"/>
      <c r="AE107" s="29" t="n"/>
      <c r="AF107" s="29" t="n"/>
      <c r="AG107" s="29" t="n"/>
      <c r="AH107" s="29" t="n"/>
      <c r="AI107" s="29" t="n"/>
      <c r="AJ107" s="29" t="n"/>
      <c r="AK107" s="29" t="n"/>
      <c r="AL107" s="29" t="n"/>
    </row>
    <row r="108" hidden="1">
      <c r="B108" s="30">
        <f>IF(C108="","",ROW()-6)</f>
        <v/>
      </c>
      <c r="C108" s="13" t="n"/>
      <c r="D108" s="13" t="n"/>
      <c r="E108" s="13" t="n"/>
      <c r="F108" s="14" t="n"/>
      <c r="G108" s="13" t="n"/>
      <c r="H108" s="34">
        <f>IF(OR(F108="",G108=""),"",F108+MAX(1,G108)-1)</f>
        <v/>
      </c>
      <c r="I108" s="35" t="n"/>
      <c r="J108" s="7">
        <f>IF(C108="","",IF(N(I108)&gt;=1,"Done",IF(AND(H108&lt;&gt;"",H108&lt;TODAY()),"Late",IF(N(I108)&gt;0,"In progress",IF(AND(F108&lt;&gt;"",F108&lt;=TODAY()),"Should start","Not started")))))</f>
        <v/>
      </c>
      <c r="K108" s="15" t="n"/>
      <c r="L108" s="49">
        <f>IF(G108="","",G108*MIN(1,N(I108)))</f>
        <v/>
      </c>
      <c r="M108" s="29" t="n"/>
      <c r="N108" s="29" t="n"/>
      <c r="O108" s="29" t="n"/>
      <c r="P108" s="29" t="n"/>
      <c r="Q108" s="29" t="n"/>
      <c r="R108" s="29" t="n"/>
      <c r="S108" s="29" t="n"/>
      <c r="T108" s="29" t="n"/>
      <c r="U108" s="29" t="n"/>
      <c r="V108" s="29" t="n"/>
      <c r="W108" s="29" t="n"/>
      <c r="X108" s="29" t="n"/>
      <c r="Y108" s="29" t="n"/>
      <c r="Z108" s="29" t="n"/>
      <c r="AA108" s="29" t="n"/>
      <c r="AB108" s="29" t="n"/>
      <c r="AC108" s="29" t="n"/>
      <c r="AD108" s="29" t="n"/>
      <c r="AE108" s="29" t="n"/>
      <c r="AF108" s="29" t="n"/>
      <c r="AG108" s="29" t="n"/>
      <c r="AH108" s="29" t="n"/>
      <c r="AI108" s="29" t="n"/>
      <c r="AJ108" s="29" t="n"/>
      <c r="AK108" s="29" t="n"/>
      <c r="AL108" s="29" t="n"/>
    </row>
    <row r="109" hidden="1">
      <c r="B109" s="30">
        <f>IF(C109="","",ROW()-6)</f>
        <v/>
      </c>
      <c r="C109" s="13" t="n"/>
      <c r="D109" s="13" t="n"/>
      <c r="E109" s="13" t="n"/>
      <c r="F109" s="14" t="n"/>
      <c r="G109" s="13" t="n"/>
      <c r="H109" s="34">
        <f>IF(OR(F109="",G109=""),"",F109+MAX(1,G109)-1)</f>
        <v/>
      </c>
      <c r="I109" s="35" t="n"/>
      <c r="J109" s="7">
        <f>IF(C109="","",IF(N(I109)&gt;=1,"Done",IF(AND(H109&lt;&gt;"",H109&lt;TODAY()),"Late",IF(N(I109)&gt;0,"In progress",IF(AND(F109&lt;&gt;"",F109&lt;=TODAY()),"Should start","Not started")))))</f>
        <v/>
      </c>
      <c r="K109" s="15" t="n"/>
      <c r="L109" s="49">
        <f>IF(G109="","",G109*MIN(1,N(I109)))</f>
        <v/>
      </c>
      <c r="M109" s="29" t="n"/>
      <c r="N109" s="29" t="n"/>
      <c r="O109" s="29" t="n"/>
      <c r="P109" s="29" t="n"/>
      <c r="Q109" s="29" t="n"/>
      <c r="R109" s="29" t="n"/>
      <c r="S109" s="29" t="n"/>
      <c r="T109" s="29" t="n"/>
      <c r="U109" s="29" t="n"/>
      <c r="V109" s="29" t="n"/>
      <c r="W109" s="29" t="n"/>
      <c r="X109" s="29" t="n"/>
      <c r="Y109" s="29" t="n"/>
      <c r="Z109" s="29" t="n"/>
      <c r="AA109" s="29" t="n"/>
      <c r="AB109" s="29" t="n"/>
      <c r="AC109" s="29" t="n"/>
      <c r="AD109" s="29" t="n"/>
      <c r="AE109" s="29" t="n"/>
      <c r="AF109" s="29" t="n"/>
      <c r="AG109" s="29" t="n"/>
      <c r="AH109" s="29" t="n"/>
      <c r="AI109" s="29" t="n"/>
      <c r="AJ109" s="29" t="n"/>
      <c r="AK109" s="29" t="n"/>
      <c r="AL109" s="29" t="n"/>
    </row>
    <row r="110" hidden="1">
      <c r="B110" s="30">
        <f>IF(C110="","",ROW()-6)</f>
        <v/>
      </c>
      <c r="C110" s="13" t="n"/>
      <c r="D110" s="13" t="n"/>
      <c r="E110" s="13" t="n"/>
      <c r="F110" s="14" t="n"/>
      <c r="G110" s="13" t="n"/>
      <c r="H110" s="34">
        <f>IF(OR(F110="",G110=""),"",F110+MAX(1,G110)-1)</f>
        <v/>
      </c>
      <c r="I110" s="35" t="n"/>
      <c r="J110" s="7">
        <f>IF(C110="","",IF(N(I110)&gt;=1,"Done",IF(AND(H110&lt;&gt;"",H110&lt;TODAY()),"Late",IF(N(I110)&gt;0,"In progress",IF(AND(F110&lt;&gt;"",F110&lt;=TODAY()),"Should start","Not started")))))</f>
        <v/>
      </c>
      <c r="K110" s="15" t="n"/>
      <c r="L110" s="49">
        <f>IF(G110="","",G110*MIN(1,N(I110)))</f>
        <v/>
      </c>
      <c r="M110" s="29" t="n"/>
      <c r="N110" s="29" t="n"/>
      <c r="O110" s="29" t="n"/>
      <c r="P110" s="29" t="n"/>
      <c r="Q110" s="29" t="n"/>
      <c r="R110" s="29" t="n"/>
      <c r="S110" s="29" t="n"/>
      <c r="T110" s="29" t="n"/>
      <c r="U110" s="29" t="n"/>
      <c r="V110" s="29" t="n"/>
      <c r="W110" s="29" t="n"/>
      <c r="X110" s="29" t="n"/>
      <c r="Y110" s="29" t="n"/>
      <c r="Z110" s="29" t="n"/>
      <c r="AA110" s="29" t="n"/>
      <c r="AB110" s="29" t="n"/>
      <c r="AC110" s="29" t="n"/>
      <c r="AD110" s="29" t="n"/>
      <c r="AE110" s="29" t="n"/>
      <c r="AF110" s="29" t="n"/>
      <c r="AG110" s="29" t="n"/>
      <c r="AH110" s="29" t="n"/>
      <c r="AI110" s="29" t="n"/>
      <c r="AJ110" s="29" t="n"/>
      <c r="AK110" s="29" t="n"/>
      <c r="AL110" s="29" t="n"/>
    </row>
    <row r="111" hidden="1">
      <c r="B111" s="30">
        <f>IF(C111="","",ROW()-6)</f>
        <v/>
      </c>
      <c r="C111" s="13" t="n"/>
      <c r="D111" s="13" t="n"/>
      <c r="E111" s="13" t="n"/>
      <c r="F111" s="14" t="n"/>
      <c r="G111" s="13" t="n"/>
      <c r="H111" s="34">
        <f>IF(OR(F111="",G111=""),"",F111+MAX(1,G111)-1)</f>
        <v/>
      </c>
      <c r="I111" s="35" t="n"/>
      <c r="J111" s="7">
        <f>IF(C111="","",IF(N(I111)&gt;=1,"Done",IF(AND(H111&lt;&gt;"",H111&lt;TODAY()),"Late",IF(N(I111)&gt;0,"In progress",IF(AND(F111&lt;&gt;"",F111&lt;=TODAY()),"Should start","Not started")))))</f>
        <v/>
      </c>
      <c r="K111" s="15" t="n"/>
      <c r="L111" s="49">
        <f>IF(G111="","",G111*MIN(1,N(I111)))</f>
        <v/>
      </c>
      <c r="M111" s="29" t="n"/>
      <c r="N111" s="29" t="n"/>
      <c r="O111" s="29" t="n"/>
      <c r="P111" s="29" t="n"/>
      <c r="Q111" s="29" t="n"/>
      <c r="R111" s="29" t="n"/>
      <c r="S111" s="29" t="n"/>
      <c r="T111" s="29" t="n"/>
      <c r="U111" s="29" t="n"/>
      <c r="V111" s="29" t="n"/>
      <c r="W111" s="29" t="n"/>
      <c r="X111" s="29" t="n"/>
      <c r="Y111" s="29" t="n"/>
      <c r="Z111" s="29" t="n"/>
      <c r="AA111" s="29" t="n"/>
      <c r="AB111" s="29" t="n"/>
      <c r="AC111" s="29" t="n"/>
      <c r="AD111" s="29" t="n"/>
      <c r="AE111" s="29" t="n"/>
      <c r="AF111" s="29" t="n"/>
      <c r="AG111" s="29" t="n"/>
      <c r="AH111" s="29" t="n"/>
      <c r="AI111" s="29" t="n"/>
      <c r="AJ111" s="29" t="n"/>
      <c r="AK111" s="29" t="n"/>
      <c r="AL111" s="29" t="n"/>
    </row>
    <row r="112" hidden="1">
      <c r="B112" s="30">
        <f>IF(C112="","",ROW()-6)</f>
        <v/>
      </c>
      <c r="C112" s="13" t="n"/>
      <c r="D112" s="13" t="n"/>
      <c r="E112" s="13" t="n"/>
      <c r="F112" s="14" t="n"/>
      <c r="G112" s="13" t="n"/>
      <c r="H112" s="34">
        <f>IF(OR(F112="",G112=""),"",F112+MAX(1,G112)-1)</f>
        <v/>
      </c>
      <c r="I112" s="35" t="n"/>
      <c r="J112" s="7">
        <f>IF(C112="","",IF(N(I112)&gt;=1,"Done",IF(AND(H112&lt;&gt;"",H112&lt;TODAY()),"Late",IF(N(I112)&gt;0,"In progress",IF(AND(F112&lt;&gt;"",F112&lt;=TODAY()),"Should start","Not started")))))</f>
        <v/>
      </c>
      <c r="K112" s="15" t="n"/>
      <c r="L112" s="49">
        <f>IF(G112="","",G112*MIN(1,N(I112)))</f>
        <v/>
      </c>
      <c r="M112" s="29" t="n"/>
      <c r="N112" s="29" t="n"/>
      <c r="O112" s="29" t="n"/>
      <c r="P112" s="29" t="n"/>
      <c r="Q112" s="29" t="n"/>
      <c r="R112" s="29" t="n"/>
      <c r="S112" s="29" t="n"/>
      <c r="T112" s="29" t="n"/>
      <c r="U112" s="29" t="n"/>
      <c r="V112" s="29" t="n"/>
      <c r="W112" s="29" t="n"/>
      <c r="X112" s="29" t="n"/>
      <c r="Y112" s="29" t="n"/>
      <c r="Z112" s="29" t="n"/>
      <c r="AA112" s="29" t="n"/>
      <c r="AB112" s="29" t="n"/>
      <c r="AC112" s="29" t="n"/>
      <c r="AD112" s="29" t="n"/>
      <c r="AE112" s="29" t="n"/>
      <c r="AF112" s="29" t="n"/>
      <c r="AG112" s="29" t="n"/>
      <c r="AH112" s="29" t="n"/>
      <c r="AI112" s="29" t="n"/>
      <c r="AJ112" s="29" t="n"/>
      <c r="AK112" s="29" t="n"/>
      <c r="AL112" s="29" t="n"/>
    </row>
    <row r="113" hidden="1">
      <c r="B113" s="30">
        <f>IF(C113="","",ROW()-6)</f>
        <v/>
      </c>
      <c r="C113" s="13" t="n"/>
      <c r="D113" s="13" t="n"/>
      <c r="E113" s="13" t="n"/>
      <c r="F113" s="14" t="n"/>
      <c r="G113" s="13" t="n"/>
      <c r="H113" s="34">
        <f>IF(OR(F113="",G113=""),"",F113+MAX(1,G113)-1)</f>
        <v/>
      </c>
      <c r="I113" s="35" t="n"/>
      <c r="J113" s="7">
        <f>IF(C113="","",IF(N(I113)&gt;=1,"Done",IF(AND(H113&lt;&gt;"",H113&lt;TODAY()),"Late",IF(N(I113)&gt;0,"In progress",IF(AND(F113&lt;&gt;"",F113&lt;=TODAY()),"Should start","Not started")))))</f>
        <v/>
      </c>
      <c r="K113" s="15" t="n"/>
      <c r="L113" s="49">
        <f>IF(G113="","",G113*MIN(1,N(I113)))</f>
        <v/>
      </c>
      <c r="M113" s="29" t="n"/>
      <c r="N113" s="29" t="n"/>
      <c r="O113" s="29" t="n"/>
      <c r="P113" s="29" t="n"/>
      <c r="Q113" s="29" t="n"/>
      <c r="R113" s="29" t="n"/>
      <c r="S113" s="29" t="n"/>
      <c r="T113" s="29" t="n"/>
      <c r="U113" s="29" t="n"/>
      <c r="V113" s="29" t="n"/>
      <c r="W113" s="29" t="n"/>
      <c r="X113" s="29" t="n"/>
      <c r="Y113" s="29" t="n"/>
      <c r="Z113" s="29" t="n"/>
      <c r="AA113" s="29" t="n"/>
      <c r="AB113" s="29" t="n"/>
      <c r="AC113" s="29" t="n"/>
      <c r="AD113" s="29" t="n"/>
      <c r="AE113" s="29" t="n"/>
      <c r="AF113" s="29" t="n"/>
      <c r="AG113" s="29" t="n"/>
      <c r="AH113" s="29" t="n"/>
      <c r="AI113" s="29" t="n"/>
      <c r="AJ113" s="29" t="n"/>
      <c r="AK113" s="29" t="n"/>
      <c r="AL113" s="29" t="n"/>
    </row>
    <row r="114" hidden="1">
      <c r="B114" s="30">
        <f>IF(C114="","",ROW()-6)</f>
        <v/>
      </c>
      <c r="C114" s="13" t="n"/>
      <c r="D114" s="13" t="n"/>
      <c r="E114" s="13" t="n"/>
      <c r="F114" s="14" t="n"/>
      <c r="G114" s="13" t="n"/>
      <c r="H114" s="34">
        <f>IF(OR(F114="",G114=""),"",F114+MAX(1,G114)-1)</f>
        <v/>
      </c>
      <c r="I114" s="35" t="n"/>
      <c r="J114" s="7">
        <f>IF(C114="","",IF(N(I114)&gt;=1,"Done",IF(AND(H114&lt;&gt;"",H114&lt;TODAY()),"Late",IF(N(I114)&gt;0,"In progress",IF(AND(F114&lt;&gt;"",F114&lt;=TODAY()),"Should start","Not started")))))</f>
        <v/>
      </c>
      <c r="K114" s="15" t="n"/>
      <c r="L114" s="49">
        <f>IF(G114="","",G114*MIN(1,N(I114)))</f>
        <v/>
      </c>
      <c r="M114" s="29" t="n"/>
      <c r="N114" s="29" t="n"/>
      <c r="O114" s="29" t="n"/>
      <c r="P114" s="29" t="n"/>
      <c r="Q114" s="29" t="n"/>
      <c r="R114" s="29" t="n"/>
      <c r="S114" s="29" t="n"/>
      <c r="T114" s="29" t="n"/>
      <c r="U114" s="29" t="n"/>
      <c r="V114" s="29" t="n"/>
      <c r="W114" s="29" t="n"/>
      <c r="X114" s="29" t="n"/>
      <c r="Y114" s="29" t="n"/>
      <c r="Z114" s="29" t="n"/>
      <c r="AA114" s="29" t="n"/>
      <c r="AB114" s="29" t="n"/>
      <c r="AC114" s="29" t="n"/>
      <c r="AD114" s="29" t="n"/>
      <c r="AE114" s="29" t="n"/>
      <c r="AF114" s="29" t="n"/>
      <c r="AG114" s="29" t="n"/>
      <c r="AH114" s="29" t="n"/>
      <c r="AI114" s="29" t="n"/>
      <c r="AJ114" s="29" t="n"/>
      <c r="AK114" s="29" t="n"/>
      <c r="AL114" s="29" t="n"/>
    </row>
    <row r="115" hidden="1">
      <c r="B115" s="30">
        <f>IF(C115="","",ROW()-6)</f>
        <v/>
      </c>
      <c r="C115" s="13" t="n"/>
      <c r="D115" s="13" t="n"/>
      <c r="E115" s="13" t="n"/>
      <c r="F115" s="14" t="n"/>
      <c r="G115" s="13" t="n"/>
      <c r="H115" s="34">
        <f>IF(OR(F115="",G115=""),"",F115+MAX(1,G115)-1)</f>
        <v/>
      </c>
      <c r="I115" s="35" t="n"/>
      <c r="J115" s="7">
        <f>IF(C115="","",IF(N(I115)&gt;=1,"Done",IF(AND(H115&lt;&gt;"",H115&lt;TODAY()),"Late",IF(N(I115)&gt;0,"In progress",IF(AND(F115&lt;&gt;"",F115&lt;=TODAY()),"Should start","Not started")))))</f>
        <v/>
      </c>
      <c r="K115" s="15" t="n"/>
      <c r="L115" s="49">
        <f>IF(G115="","",G115*MIN(1,N(I115)))</f>
        <v/>
      </c>
      <c r="M115" s="29" t="n"/>
      <c r="N115" s="29" t="n"/>
      <c r="O115" s="29" t="n"/>
      <c r="P115" s="29" t="n"/>
      <c r="Q115" s="29" t="n"/>
      <c r="R115" s="29" t="n"/>
      <c r="S115" s="29" t="n"/>
      <c r="T115" s="29" t="n"/>
      <c r="U115" s="29" t="n"/>
      <c r="V115" s="29" t="n"/>
      <c r="W115" s="29" t="n"/>
      <c r="X115" s="29" t="n"/>
      <c r="Y115" s="29" t="n"/>
      <c r="Z115" s="29" t="n"/>
      <c r="AA115" s="29" t="n"/>
      <c r="AB115" s="29" t="n"/>
      <c r="AC115" s="29" t="n"/>
      <c r="AD115" s="29" t="n"/>
      <c r="AE115" s="29" t="n"/>
      <c r="AF115" s="29" t="n"/>
      <c r="AG115" s="29" t="n"/>
      <c r="AH115" s="29" t="n"/>
      <c r="AI115" s="29" t="n"/>
      <c r="AJ115" s="29" t="n"/>
      <c r="AK115" s="29" t="n"/>
      <c r="AL115" s="29" t="n"/>
    </row>
    <row r="116" hidden="1">
      <c r="B116" s="30">
        <f>IF(C116="","",ROW()-6)</f>
        <v/>
      </c>
      <c r="C116" s="13" t="n"/>
      <c r="D116" s="13" t="n"/>
      <c r="E116" s="13" t="n"/>
      <c r="F116" s="14" t="n"/>
      <c r="G116" s="13" t="n"/>
      <c r="H116" s="34">
        <f>IF(OR(F116="",G116=""),"",F116+MAX(1,G116)-1)</f>
        <v/>
      </c>
      <c r="I116" s="35" t="n"/>
      <c r="J116" s="7">
        <f>IF(C116="","",IF(N(I116)&gt;=1,"Done",IF(AND(H116&lt;&gt;"",H116&lt;TODAY()),"Late",IF(N(I116)&gt;0,"In progress",IF(AND(F116&lt;&gt;"",F116&lt;=TODAY()),"Should start","Not started")))))</f>
        <v/>
      </c>
      <c r="K116" s="15" t="n"/>
      <c r="L116" s="49">
        <f>IF(G116="","",G116*MIN(1,N(I116)))</f>
        <v/>
      </c>
      <c r="M116" s="29" t="n"/>
      <c r="N116" s="29" t="n"/>
      <c r="O116" s="29" t="n"/>
      <c r="P116" s="29" t="n"/>
      <c r="Q116" s="29" t="n"/>
      <c r="R116" s="29" t="n"/>
      <c r="S116" s="29" t="n"/>
      <c r="T116" s="29" t="n"/>
      <c r="U116" s="29" t="n"/>
      <c r="V116" s="29" t="n"/>
      <c r="W116" s="29" t="n"/>
      <c r="X116" s="29" t="n"/>
      <c r="Y116" s="29" t="n"/>
      <c r="Z116" s="29" t="n"/>
      <c r="AA116" s="29" t="n"/>
      <c r="AB116" s="29" t="n"/>
      <c r="AC116" s="29" t="n"/>
      <c r="AD116" s="29" t="n"/>
      <c r="AE116" s="29" t="n"/>
      <c r="AF116" s="29" t="n"/>
      <c r="AG116" s="29" t="n"/>
      <c r="AH116" s="29" t="n"/>
      <c r="AI116" s="29" t="n"/>
      <c r="AJ116" s="29" t="n"/>
      <c r="AK116" s="29" t="n"/>
      <c r="AL116" s="29" t="n"/>
    </row>
    <row r="117" hidden="1">
      <c r="B117" s="30">
        <f>IF(C117="","",ROW()-6)</f>
        <v/>
      </c>
      <c r="C117" s="13" t="n"/>
      <c r="D117" s="13" t="n"/>
      <c r="E117" s="13" t="n"/>
      <c r="F117" s="14" t="n"/>
      <c r="G117" s="13" t="n"/>
      <c r="H117" s="34">
        <f>IF(OR(F117="",G117=""),"",F117+MAX(1,G117)-1)</f>
        <v/>
      </c>
      <c r="I117" s="35" t="n"/>
      <c r="J117" s="7">
        <f>IF(C117="","",IF(N(I117)&gt;=1,"Done",IF(AND(H117&lt;&gt;"",H117&lt;TODAY()),"Late",IF(N(I117)&gt;0,"In progress",IF(AND(F117&lt;&gt;"",F117&lt;=TODAY()),"Should start","Not started")))))</f>
        <v/>
      </c>
      <c r="K117" s="15" t="n"/>
      <c r="L117" s="49">
        <f>IF(G117="","",G117*MIN(1,N(I117)))</f>
        <v/>
      </c>
      <c r="M117" s="29" t="n"/>
      <c r="N117" s="29" t="n"/>
      <c r="O117" s="29" t="n"/>
      <c r="P117" s="29" t="n"/>
      <c r="Q117" s="29" t="n"/>
      <c r="R117" s="29" t="n"/>
      <c r="S117" s="29" t="n"/>
      <c r="T117" s="29" t="n"/>
      <c r="U117" s="29" t="n"/>
      <c r="V117" s="29" t="n"/>
      <c r="W117" s="29" t="n"/>
      <c r="X117" s="29" t="n"/>
      <c r="Y117" s="29" t="n"/>
      <c r="Z117" s="29" t="n"/>
      <c r="AA117" s="29" t="n"/>
      <c r="AB117" s="29" t="n"/>
      <c r="AC117" s="29" t="n"/>
      <c r="AD117" s="29" t="n"/>
      <c r="AE117" s="29" t="n"/>
      <c r="AF117" s="29" t="n"/>
      <c r="AG117" s="29" t="n"/>
      <c r="AH117" s="29" t="n"/>
      <c r="AI117" s="29" t="n"/>
      <c r="AJ117" s="29" t="n"/>
      <c r="AK117" s="29" t="n"/>
      <c r="AL117" s="29" t="n"/>
    </row>
    <row r="118" hidden="1">
      <c r="B118" s="30">
        <f>IF(C118="","",ROW()-6)</f>
        <v/>
      </c>
      <c r="C118" s="13" t="n"/>
      <c r="D118" s="13" t="n"/>
      <c r="E118" s="13" t="n"/>
      <c r="F118" s="14" t="n"/>
      <c r="G118" s="13" t="n"/>
      <c r="H118" s="34">
        <f>IF(OR(F118="",G118=""),"",F118+MAX(1,G118)-1)</f>
        <v/>
      </c>
      <c r="I118" s="35" t="n"/>
      <c r="J118" s="7">
        <f>IF(C118="","",IF(N(I118)&gt;=1,"Done",IF(AND(H118&lt;&gt;"",H118&lt;TODAY()),"Late",IF(N(I118)&gt;0,"In progress",IF(AND(F118&lt;&gt;"",F118&lt;=TODAY()),"Should start","Not started")))))</f>
        <v/>
      </c>
      <c r="K118" s="15" t="n"/>
      <c r="L118" s="49">
        <f>IF(G118="","",G118*MIN(1,N(I118)))</f>
        <v/>
      </c>
      <c r="M118" s="29" t="n"/>
      <c r="N118" s="29" t="n"/>
      <c r="O118" s="29" t="n"/>
      <c r="P118" s="29" t="n"/>
      <c r="Q118" s="29" t="n"/>
      <c r="R118" s="29" t="n"/>
      <c r="S118" s="29" t="n"/>
      <c r="T118" s="29" t="n"/>
      <c r="U118" s="29" t="n"/>
      <c r="V118" s="29" t="n"/>
      <c r="W118" s="29" t="n"/>
      <c r="X118" s="29" t="n"/>
      <c r="Y118" s="29" t="n"/>
      <c r="Z118" s="29" t="n"/>
      <c r="AA118" s="29" t="n"/>
      <c r="AB118" s="29" t="n"/>
      <c r="AC118" s="29" t="n"/>
      <c r="AD118" s="29" t="n"/>
      <c r="AE118" s="29" t="n"/>
      <c r="AF118" s="29" t="n"/>
      <c r="AG118" s="29" t="n"/>
      <c r="AH118" s="29" t="n"/>
      <c r="AI118" s="29" t="n"/>
      <c r="AJ118" s="29" t="n"/>
      <c r="AK118" s="29" t="n"/>
      <c r="AL118" s="29" t="n"/>
    </row>
    <row r="119" hidden="1">
      <c r="B119" s="30">
        <f>IF(C119="","",ROW()-6)</f>
        <v/>
      </c>
      <c r="C119" s="13" t="n"/>
      <c r="D119" s="13" t="n"/>
      <c r="E119" s="13" t="n"/>
      <c r="F119" s="14" t="n"/>
      <c r="G119" s="13" t="n"/>
      <c r="H119" s="34">
        <f>IF(OR(F119="",G119=""),"",F119+MAX(1,G119)-1)</f>
        <v/>
      </c>
      <c r="I119" s="35" t="n"/>
      <c r="J119" s="7">
        <f>IF(C119="","",IF(N(I119)&gt;=1,"Done",IF(AND(H119&lt;&gt;"",H119&lt;TODAY()),"Late",IF(N(I119)&gt;0,"In progress",IF(AND(F119&lt;&gt;"",F119&lt;=TODAY()),"Should start","Not started")))))</f>
        <v/>
      </c>
      <c r="K119" s="15" t="n"/>
      <c r="L119" s="49">
        <f>IF(G119="","",G119*MIN(1,N(I119)))</f>
        <v/>
      </c>
      <c r="M119" s="29" t="n"/>
      <c r="N119" s="29" t="n"/>
      <c r="O119" s="29" t="n"/>
      <c r="P119" s="29" t="n"/>
      <c r="Q119" s="29" t="n"/>
      <c r="R119" s="29" t="n"/>
      <c r="S119" s="29" t="n"/>
      <c r="T119" s="29" t="n"/>
      <c r="U119" s="29" t="n"/>
      <c r="V119" s="29" t="n"/>
      <c r="W119" s="29" t="n"/>
      <c r="X119" s="29" t="n"/>
      <c r="Y119" s="29" t="n"/>
      <c r="Z119" s="29" t="n"/>
      <c r="AA119" s="29" t="n"/>
      <c r="AB119" s="29" t="n"/>
      <c r="AC119" s="29" t="n"/>
      <c r="AD119" s="29" t="n"/>
      <c r="AE119" s="29" t="n"/>
      <c r="AF119" s="29" t="n"/>
      <c r="AG119" s="29" t="n"/>
      <c r="AH119" s="29" t="n"/>
      <c r="AI119" s="29" t="n"/>
      <c r="AJ119" s="29" t="n"/>
      <c r="AK119" s="29" t="n"/>
      <c r="AL119" s="29" t="n"/>
    </row>
    <row r="120" hidden="1">
      <c r="B120" s="30">
        <f>IF(C120="","",ROW()-6)</f>
        <v/>
      </c>
      <c r="C120" s="13" t="n"/>
      <c r="D120" s="13" t="n"/>
      <c r="E120" s="13" t="n"/>
      <c r="F120" s="14" t="n"/>
      <c r="G120" s="13" t="n"/>
      <c r="H120" s="34">
        <f>IF(OR(F120="",G120=""),"",F120+MAX(1,G120)-1)</f>
        <v/>
      </c>
      <c r="I120" s="35" t="n"/>
      <c r="J120" s="7">
        <f>IF(C120="","",IF(N(I120)&gt;=1,"Done",IF(AND(H120&lt;&gt;"",H120&lt;TODAY()),"Late",IF(N(I120)&gt;0,"In progress",IF(AND(F120&lt;&gt;"",F120&lt;=TODAY()),"Should start","Not started")))))</f>
        <v/>
      </c>
      <c r="K120" s="15" t="n"/>
      <c r="L120" s="49">
        <f>IF(G120="","",G120*MIN(1,N(I120)))</f>
        <v/>
      </c>
      <c r="M120" s="29" t="n"/>
      <c r="N120" s="29" t="n"/>
      <c r="O120" s="29" t="n"/>
      <c r="P120" s="29" t="n"/>
      <c r="Q120" s="29" t="n"/>
      <c r="R120" s="29" t="n"/>
      <c r="S120" s="29" t="n"/>
      <c r="T120" s="29" t="n"/>
      <c r="U120" s="29" t="n"/>
      <c r="V120" s="29" t="n"/>
      <c r="W120" s="29" t="n"/>
      <c r="X120" s="29" t="n"/>
      <c r="Y120" s="29" t="n"/>
      <c r="Z120" s="29" t="n"/>
      <c r="AA120" s="29" t="n"/>
      <c r="AB120" s="29" t="n"/>
      <c r="AC120" s="29" t="n"/>
      <c r="AD120" s="29" t="n"/>
      <c r="AE120" s="29" t="n"/>
      <c r="AF120" s="29" t="n"/>
      <c r="AG120" s="29" t="n"/>
      <c r="AH120" s="29" t="n"/>
      <c r="AI120" s="29" t="n"/>
      <c r="AJ120" s="29" t="n"/>
      <c r="AK120" s="29" t="n"/>
      <c r="AL120" s="29" t="n"/>
    </row>
    <row r="121" hidden="1">
      <c r="B121" s="30">
        <f>IF(C121="","",ROW()-6)</f>
        <v/>
      </c>
      <c r="C121" s="13" t="n"/>
      <c r="D121" s="13" t="n"/>
      <c r="E121" s="13" t="n"/>
      <c r="F121" s="14" t="n"/>
      <c r="G121" s="13" t="n"/>
      <c r="H121" s="34">
        <f>IF(OR(F121="",G121=""),"",F121+MAX(1,G121)-1)</f>
        <v/>
      </c>
      <c r="I121" s="35" t="n"/>
      <c r="J121" s="7">
        <f>IF(C121="","",IF(N(I121)&gt;=1,"Done",IF(AND(H121&lt;&gt;"",H121&lt;TODAY()),"Late",IF(N(I121)&gt;0,"In progress",IF(AND(F121&lt;&gt;"",F121&lt;=TODAY()),"Should start","Not started")))))</f>
        <v/>
      </c>
      <c r="K121" s="15" t="n"/>
      <c r="L121" s="49">
        <f>IF(G121="","",G121*MIN(1,N(I121)))</f>
        <v/>
      </c>
      <c r="M121" s="29" t="n"/>
      <c r="N121" s="29" t="n"/>
      <c r="O121" s="29" t="n"/>
      <c r="P121" s="29" t="n"/>
      <c r="Q121" s="29" t="n"/>
      <c r="R121" s="29" t="n"/>
      <c r="S121" s="29" t="n"/>
      <c r="T121" s="29" t="n"/>
      <c r="U121" s="29" t="n"/>
      <c r="V121" s="29" t="n"/>
      <c r="W121" s="29" t="n"/>
      <c r="X121" s="29" t="n"/>
      <c r="Y121" s="29" t="n"/>
      <c r="Z121" s="29" t="n"/>
      <c r="AA121" s="29" t="n"/>
      <c r="AB121" s="29" t="n"/>
      <c r="AC121" s="29" t="n"/>
      <c r="AD121" s="29" t="n"/>
      <c r="AE121" s="29" t="n"/>
      <c r="AF121" s="29" t="n"/>
      <c r="AG121" s="29" t="n"/>
      <c r="AH121" s="29" t="n"/>
      <c r="AI121" s="29" t="n"/>
      <c r="AJ121" s="29" t="n"/>
      <c r="AK121" s="29" t="n"/>
      <c r="AL121" s="29" t="n"/>
    </row>
    <row r="122" hidden="1">
      <c r="B122" s="30">
        <f>IF(C122="","",ROW()-6)</f>
        <v/>
      </c>
      <c r="C122" s="13" t="n"/>
      <c r="D122" s="13" t="n"/>
      <c r="E122" s="13" t="n"/>
      <c r="F122" s="14" t="n"/>
      <c r="G122" s="13" t="n"/>
      <c r="H122" s="34">
        <f>IF(OR(F122="",G122=""),"",F122+MAX(1,G122)-1)</f>
        <v/>
      </c>
      <c r="I122" s="35" t="n"/>
      <c r="J122" s="7">
        <f>IF(C122="","",IF(N(I122)&gt;=1,"Done",IF(AND(H122&lt;&gt;"",H122&lt;TODAY()),"Late",IF(N(I122)&gt;0,"In progress",IF(AND(F122&lt;&gt;"",F122&lt;=TODAY()),"Should start","Not started")))))</f>
        <v/>
      </c>
      <c r="K122" s="15" t="n"/>
      <c r="L122" s="49">
        <f>IF(G122="","",G122*MIN(1,N(I122)))</f>
        <v/>
      </c>
      <c r="M122" s="29" t="n"/>
      <c r="N122" s="29" t="n"/>
      <c r="O122" s="29" t="n"/>
      <c r="P122" s="29" t="n"/>
      <c r="Q122" s="29" t="n"/>
      <c r="R122" s="29" t="n"/>
      <c r="S122" s="29" t="n"/>
      <c r="T122" s="29" t="n"/>
      <c r="U122" s="29" t="n"/>
      <c r="V122" s="29" t="n"/>
      <c r="W122" s="29" t="n"/>
      <c r="X122" s="29" t="n"/>
      <c r="Y122" s="29" t="n"/>
      <c r="Z122" s="29" t="n"/>
      <c r="AA122" s="29" t="n"/>
      <c r="AB122" s="29" t="n"/>
      <c r="AC122" s="29" t="n"/>
      <c r="AD122" s="29" t="n"/>
      <c r="AE122" s="29" t="n"/>
      <c r="AF122" s="29" t="n"/>
      <c r="AG122" s="29" t="n"/>
      <c r="AH122" s="29" t="n"/>
      <c r="AI122" s="29" t="n"/>
      <c r="AJ122" s="29" t="n"/>
      <c r="AK122" s="29" t="n"/>
      <c r="AL122" s="29" t="n"/>
    </row>
    <row r="123" hidden="1">
      <c r="B123" s="30">
        <f>IF(C123="","",ROW()-6)</f>
        <v/>
      </c>
      <c r="C123" s="13" t="n"/>
      <c r="D123" s="13" t="n"/>
      <c r="E123" s="13" t="n"/>
      <c r="F123" s="14" t="n"/>
      <c r="G123" s="13" t="n"/>
      <c r="H123" s="34">
        <f>IF(OR(F123="",G123=""),"",F123+MAX(1,G123)-1)</f>
        <v/>
      </c>
      <c r="I123" s="35" t="n"/>
      <c r="J123" s="7">
        <f>IF(C123="","",IF(N(I123)&gt;=1,"Done",IF(AND(H123&lt;&gt;"",H123&lt;TODAY()),"Late",IF(N(I123)&gt;0,"In progress",IF(AND(F123&lt;&gt;"",F123&lt;=TODAY()),"Should start","Not started")))))</f>
        <v/>
      </c>
      <c r="K123" s="15" t="n"/>
      <c r="L123" s="49">
        <f>IF(G123="","",G123*MIN(1,N(I123)))</f>
        <v/>
      </c>
      <c r="M123" s="29" t="n"/>
      <c r="N123" s="29" t="n"/>
      <c r="O123" s="29" t="n"/>
      <c r="P123" s="29" t="n"/>
      <c r="Q123" s="29" t="n"/>
      <c r="R123" s="29" t="n"/>
      <c r="S123" s="29" t="n"/>
      <c r="T123" s="29" t="n"/>
      <c r="U123" s="29" t="n"/>
      <c r="V123" s="29" t="n"/>
      <c r="W123" s="29" t="n"/>
      <c r="X123" s="29" t="n"/>
      <c r="Y123" s="29" t="n"/>
      <c r="Z123" s="29" t="n"/>
      <c r="AA123" s="29" t="n"/>
      <c r="AB123" s="29" t="n"/>
      <c r="AC123" s="29" t="n"/>
      <c r="AD123" s="29" t="n"/>
      <c r="AE123" s="29" t="n"/>
      <c r="AF123" s="29" t="n"/>
      <c r="AG123" s="29" t="n"/>
      <c r="AH123" s="29" t="n"/>
      <c r="AI123" s="29" t="n"/>
      <c r="AJ123" s="29" t="n"/>
      <c r="AK123" s="29" t="n"/>
      <c r="AL123" s="29" t="n"/>
    </row>
    <row r="124" hidden="1">
      <c r="B124" s="30">
        <f>IF(C124="","",ROW()-6)</f>
        <v/>
      </c>
      <c r="C124" s="13" t="n"/>
      <c r="D124" s="13" t="n"/>
      <c r="E124" s="13" t="n"/>
      <c r="F124" s="14" t="n"/>
      <c r="G124" s="13" t="n"/>
      <c r="H124" s="34">
        <f>IF(OR(F124="",G124=""),"",F124+MAX(1,G124)-1)</f>
        <v/>
      </c>
      <c r="I124" s="35" t="n"/>
      <c r="J124" s="7">
        <f>IF(C124="","",IF(N(I124)&gt;=1,"Done",IF(AND(H124&lt;&gt;"",H124&lt;TODAY()),"Late",IF(N(I124)&gt;0,"In progress",IF(AND(F124&lt;&gt;"",F124&lt;=TODAY()),"Should start","Not started")))))</f>
        <v/>
      </c>
      <c r="K124" s="15" t="n"/>
      <c r="L124" s="49">
        <f>IF(G124="","",G124*MIN(1,N(I124)))</f>
        <v/>
      </c>
      <c r="M124" s="29" t="n"/>
      <c r="N124" s="29" t="n"/>
      <c r="O124" s="29" t="n"/>
      <c r="P124" s="29" t="n"/>
      <c r="Q124" s="29" t="n"/>
      <c r="R124" s="29" t="n"/>
      <c r="S124" s="29" t="n"/>
      <c r="T124" s="29" t="n"/>
      <c r="U124" s="29" t="n"/>
      <c r="V124" s="29" t="n"/>
      <c r="W124" s="29" t="n"/>
      <c r="X124" s="29" t="n"/>
      <c r="Y124" s="29" t="n"/>
      <c r="Z124" s="29" t="n"/>
      <c r="AA124" s="29" t="n"/>
      <c r="AB124" s="29" t="n"/>
      <c r="AC124" s="29" t="n"/>
      <c r="AD124" s="29" t="n"/>
      <c r="AE124" s="29" t="n"/>
      <c r="AF124" s="29" t="n"/>
      <c r="AG124" s="29" t="n"/>
      <c r="AH124" s="29" t="n"/>
      <c r="AI124" s="29" t="n"/>
      <c r="AJ124" s="29" t="n"/>
      <c r="AK124" s="29" t="n"/>
      <c r="AL124" s="29" t="n"/>
    </row>
    <row r="125" hidden="1">
      <c r="B125" s="30">
        <f>IF(C125="","",ROW()-6)</f>
        <v/>
      </c>
      <c r="C125" s="13" t="n"/>
      <c r="D125" s="13" t="n"/>
      <c r="E125" s="13" t="n"/>
      <c r="F125" s="14" t="n"/>
      <c r="G125" s="13" t="n"/>
      <c r="H125" s="34">
        <f>IF(OR(F125="",G125=""),"",F125+MAX(1,G125)-1)</f>
        <v/>
      </c>
      <c r="I125" s="35" t="n"/>
      <c r="J125" s="7">
        <f>IF(C125="","",IF(N(I125)&gt;=1,"Done",IF(AND(H125&lt;&gt;"",H125&lt;TODAY()),"Late",IF(N(I125)&gt;0,"In progress",IF(AND(F125&lt;&gt;"",F125&lt;=TODAY()),"Should start","Not started")))))</f>
        <v/>
      </c>
      <c r="K125" s="15" t="n"/>
      <c r="L125" s="49">
        <f>IF(G125="","",G125*MIN(1,N(I125)))</f>
        <v/>
      </c>
      <c r="M125" s="29" t="n"/>
      <c r="N125" s="29" t="n"/>
      <c r="O125" s="29" t="n"/>
      <c r="P125" s="29" t="n"/>
      <c r="Q125" s="29" t="n"/>
      <c r="R125" s="29" t="n"/>
      <c r="S125" s="29" t="n"/>
      <c r="T125" s="29" t="n"/>
      <c r="U125" s="29" t="n"/>
      <c r="V125" s="29" t="n"/>
      <c r="W125" s="29" t="n"/>
      <c r="X125" s="29" t="n"/>
      <c r="Y125" s="29" t="n"/>
      <c r="Z125" s="29" t="n"/>
      <c r="AA125" s="29" t="n"/>
      <c r="AB125" s="29" t="n"/>
      <c r="AC125" s="29" t="n"/>
      <c r="AD125" s="29" t="n"/>
      <c r="AE125" s="29" t="n"/>
      <c r="AF125" s="29" t="n"/>
      <c r="AG125" s="29" t="n"/>
      <c r="AH125" s="29" t="n"/>
      <c r="AI125" s="29" t="n"/>
      <c r="AJ125" s="29" t="n"/>
      <c r="AK125" s="29" t="n"/>
      <c r="AL125" s="29" t="n"/>
    </row>
    <row r="126" hidden="1">
      <c r="B126" s="30">
        <f>IF(C126="","",ROW()-6)</f>
        <v/>
      </c>
      <c r="C126" s="13" t="n"/>
      <c r="D126" s="13" t="n"/>
      <c r="E126" s="13" t="n"/>
      <c r="F126" s="14" t="n"/>
      <c r="G126" s="13" t="n"/>
      <c r="H126" s="34">
        <f>IF(OR(F126="",G126=""),"",F126+MAX(1,G126)-1)</f>
        <v/>
      </c>
      <c r="I126" s="35" t="n"/>
      <c r="J126" s="7">
        <f>IF(C126="","",IF(N(I126)&gt;=1,"Done",IF(AND(H126&lt;&gt;"",H126&lt;TODAY()),"Late",IF(N(I126)&gt;0,"In progress",IF(AND(F126&lt;&gt;"",F126&lt;=TODAY()),"Should start","Not started")))))</f>
        <v/>
      </c>
      <c r="K126" s="15" t="n"/>
      <c r="L126" s="49">
        <f>IF(G126="","",G126*MIN(1,N(I126)))</f>
        <v/>
      </c>
      <c r="M126" s="29" t="n"/>
      <c r="N126" s="29" t="n"/>
      <c r="O126" s="29" t="n"/>
      <c r="P126" s="29" t="n"/>
      <c r="Q126" s="29" t="n"/>
      <c r="R126" s="29" t="n"/>
      <c r="S126" s="29" t="n"/>
      <c r="T126" s="29" t="n"/>
      <c r="U126" s="29" t="n"/>
      <c r="V126" s="29" t="n"/>
      <c r="W126" s="29" t="n"/>
      <c r="X126" s="29" t="n"/>
      <c r="Y126" s="29" t="n"/>
      <c r="Z126" s="29" t="n"/>
      <c r="AA126" s="29" t="n"/>
      <c r="AB126" s="29" t="n"/>
      <c r="AC126" s="29" t="n"/>
      <c r="AD126" s="29" t="n"/>
      <c r="AE126" s="29" t="n"/>
      <c r="AF126" s="29" t="n"/>
      <c r="AG126" s="29" t="n"/>
      <c r="AH126" s="29" t="n"/>
      <c r="AI126" s="29" t="n"/>
      <c r="AJ126" s="29" t="n"/>
      <c r="AK126" s="29" t="n"/>
      <c r="AL126" s="29" t="n"/>
    </row>
    <row r="127" hidden="1">
      <c r="B127" s="30">
        <f>IF(C127="","",ROW()-6)</f>
        <v/>
      </c>
      <c r="C127" s="13" t="n"/>
      <c r="D127" s="13" t="n"/>
      <c r="E127" s="13" t="n"/>
      <c r="F127" s="14" t="n"/>
      <c r="G127" s="13" t="n"/>
      <c r="H127" s="34">
        <f>IF(OR(F127="",G127=""),"",F127+MAX(1,G127)-1)</f>
        <v/>
      </c>
      <c r="I127" s="35" t="n"/>
      <c r="J127" s="7">
        <f>IF(C127="","",IF(N(I127)&gt;=1,"Done",IF(AND(H127&lt;&gt;"",H127&lt;TODAY()),"Late",IF(N(I127)&gt;0,"In progress",IF(AND(F127&lt;&gt;"",F127&lt;=TODAY()),"Should start","Not started")))))</f>
        <v/>
      </c>
      <c r="K127" s="15" t="n"/>
      <c r="L127" s="49">
        <f>IF(G127="","",G127*MIN(1,N(I127)))</f>
        <v/>
      </c>
      <c r="M127" s="29" t="n"/>
      <c r="N127" s="29" t="n"/>
      <c r="O127" s="29" t="n"/>
      <c r="P127" s="29" t="n"/>
      <c r="Q127" s="29" t="n"/>
      <c r="R127" s="29" t="n"/>
      <c r="S127" s="29" t="n"/>
      <c r="T127" s="29" t="n"/>
      <c r="U127" s="29" t="n"/>
      <c r="V127" s="29" t="n"/>
      <c r="W127" s="29" t="n"/>
      <c r="X127" s="29" t="n"/>
      <c r="Y127" s="29" t="n"/>
      <c r="Z127" s="29" t="n"/>
      <c r="AA127" s="29" t="n"/>
      <c r="AB127" s="29" t="n"/>
      <c r="AC127" s="29" t="n"/>
      <c r="AD127" s="29" t="n"/>
      <c r="AE127" s="29" t="n"/>
      <c r="AF127" s="29" t="n"/>
      <c r="AG127" s="29" t="n"/>
      <c r="AH127" s="29" t="n"/>
      <c r="AI127" s="29" t="n"/>
      <c r="AJ127" s="29" t="n"/>
      <c r="AK127" s="29" t="n"/>
      <c r="AL127" s="29" t="n"/>
    </row>
    <row r="128" hidden="1">
      <c r="B128" s="30">
        <f>IF(C128="","",ROW()-6)</f>
        <v/>
      </c>
      <c r="C128" s="13" t="n"/>
      <c r="D128" s="13" t="n"/>
      <c r="E128" s="13" t="n"/>
      <c r="F128" s="14" t="n"/>
      <c r="G128" s="13" t="n"/>
      <c r="H128" s="34">
        <f>IF(OR(F128="",G128=""),"",F128+MAX(1,G128)-1)</f>
        <v/>
      </c>
      <c r="I128" s="35" t="n"/>
      <c r="J128" s="7">
        <f>IF(C128="","",IF(N(I128)&gt;=1,"Done",IF(AND(H128&lt;&gt;"",H128&lt;TODAY()),"Late",IF(N(I128)&gt;0,"In progress",IF(AND(F128&lt;&gt;"",F128&lt;=TODAY()),"Should start","Not started")))))</f>
        <v/>
      </c>
      <c r="K128" s="15" t="n"/>
      <c r="L128" s="49">
        <f>IF(G128="","",G128*MIN(1,N(I128)))</f>
        <v/>
      </c>
      <c r="M128" s="29" t="n"/>
      <c r="N128" s="29" t="n"/>
      <c r="O128" s="29" t="n"/>
      <c r="P128" s="29" t="n"/>
      <c r="Q128" s="29" t="n"/>
      <c r="R128" s="29" t="n"/>
      <c r="S128" s="29" t="n"/>
      <c r="T128" s="29" t="n"/>
      <c r="U128" s="29" t="n"/>
      <c r="V128" s="29" t="n"/>
      <c r="W128" s="29" t="n"/>
      <c r="X128" s="29" t="n"/>
      <c r="Y128" s="29" t="n"/>
      <c r="Z128" s="29" t="n"/>
      <c r="AA128" s="29" t="n"/>
      <c r="AB128" s="29" t="n"/>
      <c r="AC128" s="29" t="n"/>
      <c r="AD128" s="29" t="n"/>
      <c r="AE128" s="29" t="n"/>
      <c r="AF128" s="29" t="n"/>
      <c r="AG128" s="29" t="n"/>
      <c r="AH128" s="29" t="n"/>
      <c r="AI128" s="29" t="n"/>
      <c r="AJ128" s="29" t="n"/>
      <c r="AK128" s="29" t="n"/>
      <c r="AL128" s="29" t="n"/>
    </row>
    <row r="129" hidden="1">
      <c r="B129" s="30">
        <f>IF(C129="","",ROW()-6)</f>
        <v/>
      </c>
      <c r="C129" s="13" t="n"/>
      <c r="D129" s="13" t="n"/>
      <c r="E129" s="13" t="n"/>
      <c r="F129" s="14" t="n"/>
      <c r="G129" s="13" t="n"/>
      <c r="H129" s="34">
        <f>IF(OR(F129="",G129=""),"",F129+MAX(1,G129)-1)</f>
        <v/>
      </c>
      <c r="I129" s="35" t="n"/>
      <c r="J129" s="7">
        <f>IF(C129="","",IF(N(I129)&gt;=1,"Done",IF(AND(H129&lt;&gt;"",H129&lt;TODAY()),"Late",IF(N(I129)&gt;0,"In progress",IF(AND(F129&lt;&gt;"",F129&lt;=TODAY()),"Should start","Not started")))))</f>
        <v/>
      </c>
      <c r="K129" s="15" t="n"/>
      <c r="L129" s="49">
        <f>IF(G129="","",G129*MIN(1,N(I129)))</f>
        <v/>
      </c>
      <c r="M129" s="29" t="n"/>
      <c r="N129" s="29" t="n"/>
      <c r="O129" s="29" t="n"/>
      <c r="P129" s="29" t="n"/>
      <c r="Q129" s="29" t="n"/>
      <c r="R129" s="29" t="n"/>
      <c r="S129" s="29" t="n"/>
      <c r="T129" s="29" t="n"/>
      <c r="U129" s="29" t="n"/>
      <c r="V129" s="29" t="n"/>
      <c r="W129" s="29" t="n"/>
      <c r="X129" s="29" t="n"/>
      <c r="Y129" s="29" t="n"/>
      <c r="Z129" s="29" t="n"/>
      <c r="AA129" s="29" t="n"/>
      <c r="AB129" s="29" t="n"/>
      <c r="AC129" s="29" t="n"/>
      <c r="AD129" s="29" t="n"/>
      <c r="AE129" s="29" t="n"/>
      <c r="AF129" s="29" t="n"/>
      <c r="AG129" s="29" t="n"/>
      <c r="AH129" s="29" t="n"/>
      <c r="AI129" s="29" t="n"/>
      <c r="AJ129" s="29" t="n"/>
      <c r="AK129" s="29" t="n"/>
      <c r="AL129" s="29" t="n"/>
    </row>
    <row r="130" hidden="1">
      <c r="B130" s="30">
        <f>IF(C130="","",ROW()-6)</f>
        <v/>
      </c>
      <c r="C130" s="13" t="n"/>
      <c r="D130" s="13" t="n"/>
      <c r="E130" s="13" t="n"/>
      <c r="F130" s="14" t="n"/>
      <c r="G130" s="13" t="n"/>
      <c r="H130" s="34">
        <f>IF(OR(F130="",G130=""),"",F130+MAX(1,G130)-1)</f>
        <v/>
      </c>
      <c r="I130" s="35" t="n"/>
      <c r="J130" s="7">
        <f>IF(C130="","",IF(N(I130)&gt;=1,"Done",IF(AND(H130&lt;&gt;"",H130&lt;TODAY()),"Late",IF(N(I130)&gt;0,"In progress",IF(AND(F130&lt;&gt;"",F130&lt;=TODAY()),"Should start","Not started")))))</f>
        <v/>
      </c>
      <c r="K130" s="15" t="n"/>
      <c r="L130" s="49">
        <f>IF(G130="","",G130*MIN(1,N(I130)))</f>
        <v/>
      </c>
      <c r="M130" s="29" t="n"/>
      <c r="N130" s="29" t="n"/>
      <c r="O130" s="29" t="n"/>
      <c r="P130" s="29" t="n"/>
      <c r="Q130" s="29" t="n"/>
      <c r="R130" s="29" t="n"/>
      <c r="S130" s="29" t="n"/>
      <c r="T130" s="29" t="n"/>
      <c r="U130" s="29" t="n"/>
      <c r="V130" s="29" t="n"/>
      <c r="W130" s="29" t="n"/>
      <c r="X130" s="29" t="n"/>
      <c r="Y130" s="29" t="n"/>
      <c r="Z130" s="29" t="n"/>
      <c r="AA130" s="29" t="n"/>
      <c r="AB130" s="29" t="n"/>
      <c r="AC130" s="29" t="n"/>
      <c r="AD130" s="29" t="n"/>
      <c r="AE130" s="29" t="n"/>
      <c r="AF130" s="29" t="n"/>
      <c r="AG130" s="29" t="n"/>
      <c r="AH130" s="29" t="n"/>
      <c r="AI130" s="29" t="n"/>
      <c r="AJ130" s="29" t="n"/>
      <c r="AK130" s="29" t="n"/>
      <c r="AL130" s="29" t="n"/>
    </row>
    <row r="131" hidden="1">
      <c r="B131" s="30">
        <f>IF(C131="","",ROW()-6)</f>
        <v/>
      </c>
      <c r="C131" s="13" t="n"/>
      <c r="D131" s="13" t="n"/>
      <c r="E131" s="13" t="n"/>
      <c r="F131" s="14" t="n"/>
      <c r="G131" s="13" t="n"/>
      <c r="H131" s="34">
        <f>IF(OR(F131="",G131=""),"",F131+MAX(1,G131)-1)</f>
        <v/>
      </c>
      <c r="I131" s="35" t="n"/>
      <c r="J131" s="7">
        <f>IF(C131="","",IF(N(I131)&gt;=1,"Done",IF(AND(H131&lt;&gt;"",H131&lt;TODAY()),"Late",IF(N(I131)&gt;0,"In progress",IF(AND(F131&lt;&gt;"",F131&lt;=TODAY()),"Should start","Not started")))))</f>
        <v/>
      </c>
      <c r="K131" s="15" t="n"/>
      <c r="L131" s="49">
        <f>IF(G131="","",G131*MIN(1,N(I131)))</f>
        <v/>
      </c>
      <c r="M131" s="29" t="n"/>
      <c r="N131" s="29" t="n"/>
      <c r="O131" s="29" t="n"/>
      <c r="P131" s="29" t="n"/>
      <c r="Q131" s="29" t="n"/>
      <c r="R131" s="29" t="n"/>
      <c r="S131" s="29" t="n"/>
      <c r="T131" s="29" t="n"/>
      <c r="U131" s="29" t="n"/>
      <c r="V131" s="29" t="n"/>
      <c r="W131" s="29" t="n"/>
      <c r="X131" s="29" t="n"/>
      <c r="Y131" s="29" t="n"/>
      <c r="Z131" s="29" t="n"/>
      <c r="AA131" s="29" t="n"/>
      <c r="AB131" s="29" t="n"/>
      <c r="AC131" s="29" t="n"/>
      <c r="AD131" s="29" t="n"/>
      <c r="AE131" s="29" t="n"/>
      <c r="AF131" s="29" t="n"/>
      <c r="AG131" s="29" t="n"/>
      <c r="AH131" s="29" t="n"/>
      <c r="AI131" s="29" t="n"/>
      <c r="AJ131" s="29" t="n"/>
      <c r="AK131" s="29" t="n"/>
      <c r="AL131" s="29" t="n"/>
    </row>
    <row r="132" hidden="1">
      <c r="B132" s="30">
        <f>IF(C132="","",ROW()-6)</f>
        <v/>
      </c>
      <c r="C132" s="13" t="n"/>
      <c r="D132" s="13" t="n"/>
      <c r="E132" s="13" t="n"/>
      <c r="F132" s="14" t="n"/>
      <c r="G132" s="13" t="n"/>
      <c r="H132" s="34">
        <f>IF(OR(F132="",G132=""),"",F132+MAX(1,G132)-1)</f>
        <v/>
      </c>
      <c r="I132" s="35" t="n"/>
      <c r="J132" s="7">
        <f>IF(C132="","",IF(N(I132)&gt;=1,"Done",IF(AND(H132&lt;&gt;"",H132&lt;TODAY()),"Late",IF(N(I132)&gt;0,"In progress",IF(AND(F132&lt;&gt;"",F132&lt;=TODAY()),"Should start","Not started")))))</f>
        <v/>
      </c>
      <c r="K132" s="15" t="n"/>
      <c r="L132" s="49">
        <f>IF(G132="","",G132*MIN(1,N(I132)))</f>
        <v/>
      </c>
      <c r="M132" s="29" t="n"/>
      <c r="N132" s="29" t="n"/>
      <c r="O132" s="29" t="n"/>
      <c r="P132" s="29" t="n"/>
      <c r="Q132" s="29" t="n"/>
      <c r="R132" s="29" t="n"/>
      <c r="S132" s="29" t="n"/>
      <c r="T132" s="29" t="n"/>
      <c r="U132" s="29" t="n"/>
      <c r="V132" s="29" t="n"/>
      <c r="W132" s="29" t="n"/>
      <c r="X132" s="29" t="n"/>
      <c r="Y132" s="29" t="n"/>
      <c r="Z132" s="29" t="n"/>
      <c r="AA132" s="29" t="n"/>
      <c r="AB132" s="29" t="n"/>
      <c r="AC132" s="29" t="n"/>
      <c r="AD132" s="29" t="n"/>
      <c r="AE132" s="29" t="n"/>
      <c r="AF132" s="29" t="n"/>
      <c r="AG132" s="29" t="n"/>
      <c r="AH132" s="29" t="n"/>
      <c r="AI132" s="29" t="n"/>
      <c r="AJ132" s="29" t="n"/>
      <c r="AK132" s="29" t="n"/>
      <c r="AL132" s="29" t="n"/>
    </row>
    <row r="133" hidden="1">
      <c r="B133" s="30">
        <f>IF(C133="","",ROW()-6)</f>
        <v/>
      </c>
      <c r="C133" s="13" t="n"/>
      <c r="D133" s="13" t="n"/>
      <c r="E133" s="13" t="n"/>
      <c r="F133" s="14" t="n"/>
      <c r="G133" s="13" t="n"/>
      <c r="H133" s="34">
        <f>IF(OR(F133="",G133=""),"",F133+MAX(1,G133)-1)</f>
        <v/>
      </c>
      <c r="I133" s="35" t="n"/>
      <c r="J133" s="7">
        <f>IF(C133="","",IF(N(I133)&gt;=1,"Done",IF(AND(H133&lt;&gt;"",H133&lt;TODAY()),"Late",IF(N(I133)&gt;0,"In progress",IF(AND(F133&lt;&gt;"",F133&lt;=TODAY()),"Should start","Not started")))))</f>
        <v/>
      </c>
      <c r="K133" s="15" t="n"/>
      <c r="L133" s="49">
        <f>IF(G133="","",G133*MIN(1,N(I133)))</f>
        <v/>
      </c>
      <c r="M133" s="29" t="n"/>
      <c r="N133" s="29" t="n"/>
      <c r="O133" s="29" t="n"/>
      <c r="P133" s="29" t="n"/>
      <c r="Q133" s="29" t="n"/>
      <c r="R133" s="29" t="n"/>
      <c r="S133" s="29" t="n"/>
      <c r="T133" s="29" t="n"/>
      <c r="U133" s="29" t="n"/>
      <c r="V133" s="29" t="n"/>
      <c r="W133" s="29" t="n"/>
      <c r="X133" s="29" t="n"/>
      <c r="Y133" s="29" t="n"/>
      <c r="Z133" s="29" t="n"/>
      <c r="AA133" s="29" t="n"/>
      <c r="AB133" s="29" t="n"/>
      <c r="AC133" s="29" t="n"/>
      <c r="AD133" s="29" t="n"/>
      <c r="AE133" s="29" t="n"/>
      <c r="AF133" s="29" t="n"/>
      <c r="AG133" s="29" t="n"/>
      <c r="AH133" s="29" t="n"/>
      <c r="AI133" s="29" t="n"/>
      <c r="AJ133" s="29" t="n"/>
      <c r="AK133" s="29" t="n"/>
      <c r="AL133" s="29" t="n"/>
    </row>
    <row r="134" hidden="1">
      <c r="B134" s="30">
        <f>IF(C134="","",ROW()-6)</f>
        <v/>
      </c>
      <c r="C134" s="13" t="n"/>
      <c r="D134" s="13" t="n"/>
      <c r="E134" s="13" t="n"/>
      <c r="F134" s="14" t="n"/>
      <c r="G134" s="13" t="n"/>
      <c r="H134" s="34">
        <f>IF(OR(F134="",G134=""),"",F134+MAX(1,G134)-1)</f>
        <v/>
      </c>
      <c r="I134" s="35" t="n"/>
      <c r="J134" s="7">
        <f>IF(C134="","",IF(N(I134)&gt;=1,"Done",IF(AND(H134&lt;&gt;"",H134&lt;TODAY()),"Late",IF(N(I134)&gt;0,"In progress",IF(AND(F134&lt;&gt;"",F134&lt;=TODAY()),"Should start","Not started")))))</f>
        <v/>
      </c>
      <c r="K134" s="15" t="n"/>
      <c r="L134" s="49">
        <f>IF(G134="","",G134*MIN(1,N(I134)))</f>
        <v/>
      </c>
      <c r="M134" s="29" t="n"/>
      <c r="N134" s="29" t="n"/>
      <c r="O134" s="29" t="n"/>
      <c r="P134" s="29" t="n"/>
      <c r="Q134" s="29" t="n"/>
      <c r="R134" s="29" t="n"/>
      <c r="S134" s="29" t="n"/>
      <c r="T134" s="29" t="n"/>
      <c r="U134" s="29" t="n"/>
      <c r="V134" s="29" t="n"/>
      <c r="W134" s="29" t="n"/>
      <c r="X134" s="29" t="n"/>
      <c r="Y134" s="29" t="n"/>
      <c r="Z134" s="29" t="n"/>
      <c r="AA134" s="29" t="n"/>
      <c r="AB134" s="29" t="n"/>
      <c r="AC134" s="29" t="n"/>
      <c r="AD134" s="29" t="n"/>
      <c r="AE134" s="29" t="n"/>
      <c r="AF134" s="29" t="n"/>
      <c r="AG134" s="29" t="n"/>
      <c r="AH134" s="29" t="n"/>
      <c r="AI134" s="29" t="n"/>
      <c r="AJ134" s="29" t="n"/>
      <c r="AK134" s="29" t="n"/>
      <c r="AL134" s="29" t="n"/>
    </row>
    <row r="135" hidden="1">
      <c r="B135" s="30">
        <f>IF(C135="","",ROW()-6)</f>
        <v/>
      </c>
      <c r="C135" s="13" t="n"/>
      <c r="D135" s="13" t="n"/>
      <c r="E135" s="13" t="n"/>
      <c r="F135" s="14" t="n"/>
      <c r="G135" s="13" t="n"/>
      <c r="H135" s="34">
        <f>IF(OR(F135="",G135=""),"",F135+MAX(1,G135)-1)</f>
        <v/>
      </c>
      <c r="I135" s="35" t="n"/>
      <c r="J135" s="7">
        <f>IF(C135="","",IF(N(I135)&gt;=1,"Done",IF(AND(H135&lt;&gt;"",H135&lt;TODAY()),"Late",IF(N(I135)&gt;0,"In progress",IF(AND(F135&lt;&gt;"",F135&lt;=TODAY()),"Should start","Not started")))))</f>
        <v/>
      </c>
      <c r="K135" s="15" t="n"/>
      <c r="L135" s="49">
        <f>IF(G135="","",G135*MIN(1,N(I135)))</f>
        <v/>
      </c>
      <c r="M135" s="29" t="n"/>
      <c r="N135" s="29" t="n"/>
      <c r="O135" s="29" t="n"/>
      <c r="P135" s="29" t="n"/>
      <c r="Q135" s="29" t="n"/>
      <c r="R135" s="29" t="n"/>
      <c r="S135" s="29" t="n"/>
      <c r="T135" s="29" t="n"/>
      <c r="U135" s="29" t="n"/>
      <c r="V135" s="29" t="n"/>
      <c r="W135" s="29" t="n"/>
      <c r="X135" s="29" t="n"/>
      <c r="Y135" s="29" t="n"/>
      <c r="Z135" s="29" t="n"/>
      <c r="AA135" s="29" t="n"/>
      <c r="AB135" s="29" t="n"/>
      <c r="AC135" s="29" t="n"/>
      <c r="AD135" s="29" t="n"/>
      <c r="AE135" s="29" t="n"/>
      <c r="AF135" s="29" t="n"/>
      <c r="AG135" s="29" t="n"/>
      <c r="AH135" s="29" t="n"/>
      <c r="AI135" s="29" t="n"/>
      <c r="AJ135" s="29" t="n"/>
      <c r="AK135" s="29" t="n"/>
      <c r="AL135" s="29" t="n"/>
    </row>
    <row r="136" hidden="1">
      <c r="B136" s="30">
        <f>IF(C136="","",ROW()-6)</f>
        <v/>
      </c>
      <c r="C136" s="13" t="n"/>
      <c r="D136" s="13" t="n"/>
      <c r="E136" s="13" t="n"/>
      <c r="F136" s="14" t="n"/>
      <c r="G136" s="13" t="n"/>
      <c r="H136" s="34">
        <f>IF(OR(F136="",G136=""),"",F136+MAX(1,G136)-1)</f>
        <v/>
      </c>
      <c r="I136" s="35" t="n"/>
      <c r="J136" s="7">
        <f>IF(C136="","",IF(N(I136)&gt;=1,"Done",IF(AND(H136&lt;&gt;"",H136&lt;TODAY()),"Late",IF(N(I136)&gt;0,"In progress",IF(AND(F136&lt;&gt;"",F136&lt;=TODAY()),"Should start","Not started")))))</f>
        <v/>
      </c>
      <c r="K136" s="15" t="n"/>
      <c r="L136" s="49">
        <f>IF(G136="","",G136*MIN(1,N(I136)))</f>
        <v/>
      </c>
      <c r="M136" s="29" t="n"/>
      <c r="N136" s="29" t="n"/>
      <c r="O136" s="29" t="n"/>
      <c r="P136" s="29" t="n"/>
      <c r="Q136" s="29" t="n"/>
      <c r="R136" s="29" t="n"/>
      <c r="S136" s="29" t="n"/>
      <c r="T136" s="29" t="n"/>
      <c r="U136" s="29" t="n"/>
      <c r="V136" s="29" t="n"/>
      <c r="W136" s="29" t="n"/>
      <c r="X136" s="29" t="n"/>
      <c r="Y136" s="29" t="n"/>
      <c r="Z136" s="29" t="n"/>
      <c r="AA136" s="29" t="n"/>
      <c r="AB136" s="29" t="n"/>
      <c r="AC136" s="29" t="n"/>
      <c r="AD136" s="29" t="n"/>
      <c r="AE136" s="29" t="n"/>
      <c r="AF136" s="29" t="n"/>
      <c r="AG136" s="29" t="n"/>
      <c r="AH136" s="29" t="n"/>
      <c r="AI136" s="29" t="n"/>
      <c r="AJ136" s="29" t="n"/>
      <c r="AK136" s="29" t="n"/>
      <c r="AL136" s="29" t="n"/>
    </row>
    <row r="137" hidden="1">
      <c r="B137" s="30">
        <f>IF(C137="","",ROW()-6)</f>
        <v/>
      </c>
      <c r="C137" s="13" t="n"/>
      <c r="D137" s="13" t="n"/>
      <c r="E137" s="13" t="n"/>
      <c r="F137" s="14" t="n"/>
      <c r="G137" s="13" t="n"/>
      <c r="H137" s="34">
        <f>IF(OR(F137="",G137=""),"",F137+MAX(1,G137)-1)</f>
        <v/>
      </c>
      <c r="I137" s="35" t="n"/>
      <c r="J137" s="7">
        <f>IF(C137="","",IF(N(I137)&gt;=1,"Done",IF(AND(H137&lt;&gt;"",H137&lt;TODAY()),"Late",IF(N(I137)&gt;0,"In progress",IF(AND(F137&lt;&gt;"",F137&lt;=TODAY()),"Should start","Not started")))))</f>
        <v/>
      </c>
      <c r="K137" s="15" t="n"/>
      <c r="L137" s="49">
        <f>IF(G137="","",G137*MIN(1,N(I137)))</f>
        <v/>
      </c>
      <c r="M137" s="29" t="n"/>
      <c r="N137" s="29" t="n"/>
      <c r="O137" s="29" t="n"/>
      <c r="P137" s="29" t="n"/>
      <c r="Q137" s="29" t="n"/>
      <c r="R137" s="29" t="n"/>
      <c r="S137" s="29" t="n"/>
      <c r="T137" s="29" t="n"/>
      <c r="U137" s="29" t="n"/>
      <c r="V137" s="29" t="n"/>
      <c r="W137" s="29" t="n"/>
      <c r="X137" s="29" t="n"/>
      <c r="Y137" s="29" t="n"/>
      <c r="Z137" s="29" t="n"/>
      <c r="AA137" s="29" t="n"/>
      <c r="AB137" s="29" t="n"/>
      <c r="AC137" s="29" t="n"/>
      <c r="AD137" s="29" t="n"/>
      <c r="AE137" s="29" t="n"/>
      <c r="AF137" s="29" t="n"/>
      <c r="AG137" s="29" t="n"/>
      <c r="AH137" s="29" t="n"/>
      <c r="AI137" s="29" t="n"/>
      <c r="AJ137" s="29" t="n"/>
      <c r="AK137" s="29" t="n"/>
      <c r="AL137" s="29" t="n"/>
    </row>
    <row r="138" hidden="1">
      <c r="B138" s="30">
        <f>IF(C138="","",ROW()-6)</f>
        <v/>
      </c>
      <c r="C138" s="13" t="n"/>
      <c r="D138" s="13" t="n"/>
      <c r="E138" s="13" t="n"/>
      <c r="F138" s="14" t="n"/>
      <c r="G138" s="13" t="n"/>
      <c r="H138" s="34">
        <f>IF(OR(F138="",G138=""),"",F138+MAX(1,G138)-1)</f>
        <v/>
      </c>
      <c r="I138" s="35" t="n"/>
      <c r="J138" s="7">
        <f>IF(C138="","",IF(N(I138)&gt;=1,"Done",IF(AND(H138&lt;&gt;"",H138&lt;TODAY()),"Late",IF(N(I138)&gt;0,"In progress",IF(AND(F138&lt;&gt;"",F138&lt;=TODAY()),"Should start","Not started")))))</f>
        <v/>
      </c>
      <c r="K138" s="15" t="n"/>
      <c r="L138" s="49">
        <f>IF(G138="","",G138*MIN(1,N(I138)))</f>
        <v/>
      </c>
      <c r="M138" s="29" t="n"/>
      <c r="N138" s="29" t="n"/>
      <c r="O138" s="29" t="n"/>
      <c r="P138" s="29" t="n"/>
      <c r="Q138" s="29" t="n"/>
      <c r="R138" s="29" t="n"/>
      <c r="S138" s="29" t="n"/>
      <c r="T138" s="29" t="n"/>
      <c r="U138" s="29" t="n"/>
      <c r="V138" s="29" t="n"/>
      <c r="W138" s="29" t="n"/>
      <c r="X138" s="29" t="n"/>
      <c r="Y138" s="29" t="n"/>
      <c r="Z138" s="29" t="n"/>
      <c r="AA138" s="29" t="n"/>
      <c r="AB138" s="29" t="n"/>
      <c r="AC138" s="29" t="n"/>
      <c r="AD138" s="29" t="n"/>
      <c r="AE138" s="29" t="n"/>
      <c r="AF138" s="29" t="n"/>
      <c r="AG138" s="29" t="n"/>
      <c r="AH138" s="29" t="n"/>
      <c r="AI138" s="29" t="n"/>
      <c r="AJ138" s="29" t="n"/>
      <c r="AK138" s="29" t="n"/>
      <c r="AL138" s="29" t="n"/>
    </row>
    <row r="139" hidden="1">
      <c r="B139" s="30">
        <f>IF(C139="","",ROW()-6)</f>
        <v/>
      </c>
      <c r="C139" s="13" t="n"/>
      <c r="D139" s="13" t="n"/>
      <c r="E139" s="13" t="n"/>
      <c r="F139" s="14" t="n"/>
      <c r="G139" s="13" t="n"/>
      <c r="H139" s="34">
        <f>IF(OR(F139="",G139=""),"",F139+MAX(1,G139)-1)</f>
        <v/>
      </c>
      <c r="I139" s="35" t="n"/>
      <c r="J139" s="7">
        <f>IF(C139="","",IF(N(I139)&gt;=1,"Done",IF(AND(H139&lt;&gt;"",H139&lt;TODAY()),"Late",IF(N(I139)&gt;0,"In progress",IF(AND(F139&lt;&gt;"",F139&lt;=TODAY()),"Should start","Not started")))))</f>
        <v/>
      </c>
      <c r="K139" s="15" t="n"/>
      <c r="L139" s="49">
        <f>IF(G139="","",G139*MIN(1,N(I139)))</f>
        <v/>
      </c>
      <c r="M139" s="29" t="n"/>
      <c r="N139" s="29" t="n"/>
      <c r="O139" s="29" t="n"/>
      <c r="P139" s="29" t="n"/>
      <c r="Q139" s="29" t="n"/>
      <c r="R139" s="29" t="n"/>
      <c r="S139" s="29" t="n"/>
      <c r="T139" s="29" t="n"/>
      <c r="U139" s="29" t="n"/>
      <c r="V139" s="29" t="n"/>
      <c r="W139" s="29" t="n"/>
      <c r="X139" s="29" t="n"/>
      <c r="Y139" s="29" t="n"/>
      <c r="Z139" s="29" t="n"/>
      <c r="AA139" s="29" t="n"/>
      <c r="AB139" s="29" t="n"/>
      <c r="AC139" s="29" t="n"/>
      <c r="AD139" s="29" t="n"/>
      <c r="AE139" s="29" t="n"/>
      <c r="AF139" s="29" t="n"/>
      <c r="AG139" s="29" t="n"/>
      <c r="AH139" s="29" t="n"/>
      <c r="AI139" s="29" t="n"/>
      <c r="AJ139" s="29" t="n"/>
      <c r="AK139" s="29" t="n"/>
      <c r="AL139" s="29" t="n"/>
    </row>
    <row r="140" hidden="1">
      <c r="B140" s="30">
        <f>IF(C140="","",ROW()-6)</f>
        <v/>
      </c>
      <c r="C140" s="13" t="n"/>
      <c r="D140" s="13" t="n"/>
      <c r="E140" s="13" t="n"/>
      <c r="F140" s="14" t="n"/>
      <c r="G140" s="13" t="n"/>
      <c r="H140" s="34">
        <f>IF(OR(F140="",G140=""),"",F140+MAX(1,G140)-1)</f>
        <v/>
      </c>
      <c r="I140" s="35" t="n"/>
      <c r="J140" s="7">
        <f>IF(C140="","",IF(N(I140)&gt;=1,"Done",IF(AND(H140&lt;&gt;"",H140&lt;TODAY()),"Late",IF(N(I140)&gt;0,"In progress",IF(AND(F140&lt;&gt;"",F140&lt;=TODAY()),"Should start","Not started")))))</f>
        <v/>
      </c>
      <c r="K140" s="15" t="n"/>
      <c r="L140" s="49">
        <f>IF(G140="","",G140*MIN(1,N(I140)))</f>
        <v/>
      </c>
      <c r="M140" s="29" t="n"/>
      <c r="N140" s="29" t="n"/>
      <c r="O140" s="29" t="n"/>
      <c r="P140" s="29" t="n"/>
      <c r="Q140" s="29" t="n"/>
      <c r="R140" s="29" t="n"/>
      <c r="S140" s="29" t="n"/>
      <c r="T140" s="29" t="n"/>
      <c r="U140" s="29" t="n"/>
      <c r="V140" s="29" t="n"/>
      <c r="W140" s="29" t="n"/>
      <c r="X140" s="29" t="n"/>
      <c r="Y140" s="29" t="n"/>
      <c r="Z140" s="29" t="n"/>
      <c r="AA140" s="29" t="n"/>
      <c r="AB140" s="29" t="n"/>
      <c r="AC140" s="29" t="n"/>
      <c r="AD140" s="29" t="n"/>
      <c r="AE140" s="29" t="n"/>
      <c r="AF140" s="29" t="n"/>
      <c r="AG140" s="29" t="n"/>
      <c r="AH140" s="29" t="n"/>
      <c r="AI140" s="29" t="n"/>
      <c r="AJ140" s="29" t="n"/>
      <c r="AK140" s="29" t="n"/>
      <c r="AL140" s="29" t="n"/>
    </row>
    <row r="141" hidden="1">
      <c r="B141" s="30">
        <f>IF(C141="","",ROW()-6)</f>
        <v/>
      </c>
      <c r="C141" s="13" t="n"/>
      <c r="D141" s="13" t="n"/>
      <c r="E141" s="13" t="n"/>
      <c r="F141" s="14" t="n"/>
      <c r="G141" s="13" t="n"/>
      <c r="H141" s="34">
        <f>IF(OR(F141="",G141=""),"",F141+MAX(1,G141)-1)</f>
        <v/>
      </c>
      <c r="I141" s="35" t="n"/>
      <c r="J141" s="7">
        <f>IF(C141="","",IF(N(I141)&gt;=1,"Done",IF(AND(H141&lt;&gt;"",H141&lt;TODAY()),"Late",IF(N(I141)&gt;0,"In progress",IF(AND(F141&lt;&gt;"",F141&lt;=TODAY()),"Should start","Not started")))))</f>
        <v/>
      </c>
      <c r="K141" s="15" t="n"/>
      <c r="L141" s="49">
        <f>IF(G141="","",G141*MIN(1,N(I141)))</f>
        <v/>
      </c>
      <c r="M141" s="29" t="n"/>
      <c r="N141" s="29" t="n"/>
      <c r="O141" s="29" t="n"/>
      <c r="P141" s="29" t="n"/>
      <c r="Q141" s="29" t="n"/>
      <c r="R141" s="29" t="n"/>
      <c r="S141" s="29" t="n"/>
      <c r="T141" s="29" t="n"/>
      <c r="U141" s="29" t="n"/>
      <c r="V141" s="29" t="n"/>
      <c r="W141" s="29" t="n"/>
      <c r="X141" s="29" t="n"/>
      <c r="Y141" s="29" t="n"/>
      <c r="Z141" s="29" t="n"/>
      <c r="AA141" s="29" t="n"/>
      <c r="AB141" s="29" t="n"/>
      <c r="AC141" s="29" t="n"/>
      <c r="AD141" s="29" t="n"/>
      <c r="AE141" s="29" t="n"/>
      <c r="AF141" s="29" t="n"/>
      <c r="AG141" s="29" t="n"/>
      <c r="AH141" s="29" t="n"/>
      <c r="AI141" s="29" t="n"/>
      <c r="AJ141" s="29" t="n"/>
      <c r="AK141" s="29" t="n"/>
      <c r="AL141" s="29" t="n"/>
    </row>
    <row r="142" hidden="1">
      <c r="B142" s="30">
        <f>IF(C142="","",ROW()-6)</f>
        <v/>
      </c>
      <c r="C142" s="13" t="n"/>
      <c r="D142" s="13" t="n"/>
      <c r="E142" s="13" t="n"/>
      <c r="F142" s="14" t="n"/>
      <c r="G142" s="13" t="n"/>
      <c r="H142" s="34">
        <f>IF(OR(F142="",G142=""),"",F142+MAX(1,G142)-1)</f>
        <v/>
      </c>
      <c r="I142" s="35" t="n"/>
      <c r="J142" s="7">
        <f>IF(C142="","",IF(N(I142)&gt;=1,"Done",IF(AND(H142&lt;&gt;"",H142&lt;TODAY()),"Late",IF(N(I142)&gt;0,"In progress",IF(AND(F142&lt;&gt;"",F142&lt;=TODAY()),"Should start","Not started")))))</f>
        <v/>
      </c>
      <c r="K142" s="15" t="n"/>
      <c r="L142" s="49">
        <f>IF(G142="","",G142*MIN(1,N(I142)))</f>
        <v/>
      </c>
      <c r="M142" s="29" t="n"/>
      <c r="N142" s="29" t="n"/>
      <c r="O142" s="29" t="n"/>
      <c r="P142" s="29" t="n"/>
      <c r="Q142" s="29" t="n"/>
      <c r="R142" s="29" t="n"/>
      <c r="S142" s="29" t="n"/>
      <c r="T142" s="29" t="n"/>
      <c r="U142" s="29" t="n"/>
      <c r="V142" s="29" t="n"/>
      <c r="W142" s="29" t="n"/>
      <c r="X142" s="29" t="n"/>
      <c r="Y142" s="29" t="n"/>
      <c r="Z142" s="29" t="n"/>
      <c r="AA142" s="29" t="n"/>
      <c r="AB142" s="29" t="n"/>
      <c r="AC142" s="29" t="n"/>
      <c r="AD142" s="29" t="n"/>
      <c r="AE142" s="29" t="n"/>
      <c r="AF142" s="29" t="n"/>
      <c r="AG142" s="29" t="n"/>
      <c r="AH142" s="29" t="n"/>
      <c r="AI142" s="29" t="n"/>
      <c r="AJ142" s="29" t="n"/>
      <c r="AK142" s="29" t="n"/>
      <c r="AL142" s="29" t="n"/>
    </row>
    <row r="143" hidden="1">
      <c r="B143" s="30">
        <f>IF(C143="","",ROW()-6)</f>
        <v/>
      </c>
      <c r="C143" s="13" t="n"/>
      <c r="D143" s="13" t="n"/>
      <c r="E143" s="13" t="n"/>
      <c r="F143" s="14" t="n"/>
      <c r="G143" s="13" t="n"/>
      <c r="H143" s="34">
        <f>IF(OR(F143="",G143=""),"",F143+MAX(1,G143)-1)</f>
        <v/>
      </c>
      <c r="I143" s="35" t="n"/>
      <c r="J143" s="7">
        <f>IF(C143="","",IF(N(I143)&gt;=1,"Done",IF(AND(H143&lt;&gt;"",H143&lt;TODAY()),"Late",IF(N(I143)&gt;0,"In progress",IF(AND(F143&lt;&gt;"",F143&lt;=TODAY()),"Should start","Not started")))))</f>
        <v/>
      </c>
      <c r="K143" s="15" t="n"/>
      <c r="L143" s="49">
        <f>IF(G143="","",G143*MIN(1,N(I143)))</f>
        <v/>
      </c>
      <c r="M143" s="29" t="n"/>
      <c r="N143" s="29" t="n"/>
      <c r="O143" s="29" t="n"/>
      <c r="P143" s="29" t="n"/>
      <c r="Q143" s="29" t="n"/>
      <c r="R143" s="29" t="n"/>
      <c r="S143" s="29" t="n"/>
      <c r="T143" s="29" t="n"/>
      <c r="U143" s="29" t="n"/>
      <c r="V143" s="29" t="n"/>
      <c r="W143" s="29" t="n"/>
      <c r="X143" s="29" t="n"/>
      <c r="Y143" s="29" t="n"/>
      <c r="Z143" s="29" t="n"/>
      <c r="AA143" s="29" t="n"/>
      <c r="AB143" s="29" t="n"/>
      <c r="AC143" s="29" t="n"/>
      <c r="AD143" s="29" t="n"/>
      <c r="AE143" s="29" t="n"/>
      <c r="AF143" s="29" t="n"/>
      <c r="AG143" s="29" t="n"/>
      <c r="AH143" s="29" t="n"/>
      <c r="AI143" s="29" t="n"/>
      <c r="AJ143" s="29" t="n"/>
      <c r="AK143" s="29" t="n"/>
      <c r="AL143" s="29" t="n"/>
    </row>
    <row r="144" hidden="1">
      <c r="B144" s="30">
        <f>IF(C144="","",ROW()-6)</f>
        <v/>
      </c>
      <c r="C144" s="13" t="n"/>
      <c r="D144" s="13" t="n"/>
      <c r="E144" s="13" t="n"/>
      <c r="F144" s="14" t="n"/>
      <c r="G144" s="13" t="n"/>
      <c r="H144" s="34">
        <f>IF(OR(F144="",G144=""),"",F144+MAX(1,G144)-1)</f>
        <v/>
      </c>
      <c r="I144" s="35" t="n"/>
      <c r="J144" s="7">
        <f>IF(C144="","",IF(N(I144)&gt;=1,"Done",IF(AND(H144&lt;&gt;"",H144&lt;TODAY()),"Late",IF(N(I144)&gt;0,"In progress",IF(AND(F144&lt;&gt;"",F144&lt;=TODAY()),"Should start","Not started")))))</f>
        <v/>
      </c>
      <c r="K144" s="15" t="n"/>
      <c r="L144" s="49">
        <f>IF(G144="","",G144*MIN(1,N(I144)))</f>
        <v/>
      </c>
      <c r="M144" s="29" t="n"/>
      <c r="N144" s="29" t="n"/>
      <c r="O144" s="29" t="n"/>
      <c r="P144" s="29" t="n"/>
      <c r="Q144" s="29" t="n"/>
      <c r="R144" s="29" t="n"/>
      <c r="S144" s="29" t="n"/>
      <c r="T144" s="29" t="n"/>
      <c r="U144" s="29" t="n"/>
      <c r="V144" s="29" t="n"/>
      <c r="W144" s="29" t="n"/>
      <c r="X144" s="29" t="n"/>
      <c r="Y144" s="29" t="n"/>
      <c r="Z144" s="29" t="n"/>
      <c r="AA144" s="29" t="n"/>
      <c r="AB144" s="29" t="n"/>
      <c r="AC144" s="29" t="n"/>
      <c r="AD144" s="29" t="n"/>
      <c r="AE144" s="29" t="n"/>
      <c r="AF144" s="29" t="n"/>
      <c r="AG144" s="29" t="n"/>
      <c r="AH144" s="29" t="n"/>
      <c r="AI144" s="29" t="n"/>
      <c r="AJ144" s="29" t="n"/>
      <c r="AK144" s="29" t="n"/>
      <c r="AL144" s="29" t="n"/>
    </row>
    <row r="145" hidden="1">
      <c r="B145" s="30">
        <f>IF(C145="","",ROW()-6)</f>
        <v/>
      </c>
      <c r="C145" s="13" t="n"/>
      <c r="D145" s="13" t="n"/>
      <c r="E145" s="13" t="n"/>
      <c r="F145" s="14" t="n"/>
      <c r="G145" s="13" t="n"/>
      <c r="H145" s="34">
        <f>IF(OR(F145="",G145=""),"",F145+MAX(1,G145)-1)</f>
        <v/>
      </c>
      <c r="I145" s="35" t="n"/>
      <c r="J145" s="7">
        <f>IF(C145="","",IF(N(I145)&gt;=1,"Done",IF(AND(H145&lt;&gt;"",H145&lt;TODAY()),"Late",IF(N(I145)&gt;0,"In progress",IF(AND(F145&lt;&gt;"",F145&lt;=TODAY()),"Should start","Not started")))))</f>
        <v/>
      </c>
      <c r="K145" s="15" t="n"/>
      <c r="L145" s="49">
        <f>IF(G145="","",G145*MIN(1,N(I145)))</f>
        <v/>
      </c>
      <c r="M145" s="29" t="n"/>
      <c r="N145" s="29" t="n"/>
      <c r="O145" s="29" t="n"/>
      <c r="P145" s="29" t="n"/>
      <c r="Q145" s="29" t="n"/>
      <c r="R145" s="29" t="n"/>
      <c r="S145" s="29" t="n"/>
      <c r="T145" s="29" t="n"/>
      <c r="U145" s="29" t="n"/>
      <c r="V145" s="29" t="n"/>
      <c r="W145" s="29" t="n"/>
      <c r="X145" s="29" t="n"/>
      <c r="Y145" s="29" t="n"/>
      <c r="Z145" s="29" t="n"/>
      <c r="AA145" s="29" t="n"/>
      <c r="AB145" s="29" t="n"/>
      <c r="AC145" s="29" t="n"/>
      <c r="AD145" s="29" t="n"/>
      <c r="AE145" s="29" t="n"/>
      <c r="AF145" s="29" t="n"/>
      <c r="AG145" s="29" t="n"/>
      <c r="AH145" s="29" t="n"/>
      <c r="AI145" s="29" t="n"/>
      <c r="AJ145" s="29" t="n"/>
      <c r="AK145" s="29" t="n"/>
      <c r="AL145" s="29" t="n"/>
    </row>
    <row r="146" hidden="1">
      <c r="B146" s="30">
        <f>IF(C146="","",ROW()-6)</f>
        <v/>
      </c>
      <c r="C146" s="13" t="n"/>
      <c r="D146" s="13" t="n"/>
      <c r="E146" s="13" t="n"/>
      <c r="F146" s="14" t="n"/>
      <c r="G146" s="13" t="n"/>
      <c r="H146" s="34">
        <f>IF(OR(F146="",G146=""),"",F146+MAX(1,G146)-1)</f>
        <v/>
      </c>
      <c r="I146" s="35" t="n"/>
      <c r="J146" s="7">
        <f>IF(C146="","",IF(N(I146)&gt;=1,"Done",IF(AND(H146&lt;&gt;"",H146&lt;TODAY()),"Late",IF(N(I146)&gt;0,"In progress",IF(AND(F146&lt;&gt;"",F146&lt;=TODAY()),"Should start","Not started")))))</f>
        <v/>
      </c>
      <c r="K146" s="15" t="n"/>
      <c r="L146" s="49">
        <f>IF(G146="","",G146*MIN(1,N(I146)))</f>
        <v/>
      </c>
      <c r="M146" s="29" t="n"/>
      <c r="N146" s="29" t="n"/>
      <c r="O146" s="29" t="n"/>
      <c r="P146" s="29" t="n"/>
      <c r="Q146" s="29" t="n"/>
      <c r="R146" s="29" t="n"/>
      <c r="S146" s="29" t="n"/>
      <c r="T146" s="29" t="n"/>
      <c r="U146" s="29" t="n"/>
      <c r="V146" s="29" t="n"/>
      <c r="W146" s="29" t="n"/>
      <c r="X146" s="29" t="n"/>
      <c r="Y146" s="29" t="n"/>
      <c r="Z146" s="29" t="n"/>
      <c r="AA146" s="29" t="n"/>
      <c r="AB146" s="29" t="n"/>
      <c r="AC146" s="29" t="n"/>
      <c r="AD146" s="29" t="n"/>
      <c r="AE146" s="29" t="n"/>
      <c r="AF146" s="29" t="n"/>
      <c r="AG146" s="29" t="n"/>
      <c r="AH146" s="29" t="n"/>
      <c r="AI146" s="29" t="n"/>
      <c r="AJ146" s="29" t="n"/>
      <c r="AK146" s="29" t="n"/>
      <c r="AL146" s="29" t="n"/>
    </row>
    <row r="147" hidden="1">
      <c r="B147" s="30">
        <f>IF(C147="","",ROW()-6)</f>
        <v/>
      </c>
      <c r="C147" s="13" t="n"/>
      <c r="D147" s="13" t="n"/>
      <c r="E147" s="13" t="n"/>
      <c r="F147" s="14" t="n"/>
      <c r="G147" s="13" t="n"/>
      <c r="H147" s="34">
        <f>IF(OR(F147="",G147=""),"",F147+MAX(1,G147)-1)</f>
        <v/>
      </c>
      <c r="I147" s="35" t="n"/>
      <c r="J147" s="7">
        <f>IF(C147="","",IF(N(I147)&gt;=1,"Done",IF(AND(H147&lt;&gt;"",H147&lt;TODAY()),"Late",IF(N(I147)&gt;0,"In progress",IF(AND(F147&lt;&gt;"",F147&lt;=TODAY()),"Should start","Not started")))))</f>
        <v/>
      </c>
      <c r="K147" s="15" t="n"/>
      <c r="L147" s="49">
        <f>IF(G147="","",G147*MIN(1,N(I147)))</f>
        <v/>
      </c>
      <c r="M147" s="29" t="n"/>
      <c r="N147" s="29" t="n"/>
      <c r="O147" s="29" t="n"/>
      <c r="P147" s="29" t="n"/>
      <c r="Q147" s="29" t="n"/>
      <c r="R147" s="29" t="n"/>
      <c r="S147" s="29" t="n"/>
      <c r="T147" s="29" t="n"/>
      <c r="U147" s="29" t="n"/>
      <c r="V147" s="29" t="n"/>
      <c r="W147" s="29" t="n"/>
      <c r="X147" s="29" t="n"/>
      <c r="Y147" s="29" t="n"/>
      <c r="Z147" s="29" t="n"/>
      <c r="AA147" s="29" t="n"/>
      <c r="AB147" s="29" t="n"/>
      <c r="AC147" s="29" t="n"/>
      <c r="AD147" s="29" t="n"/>
      <c r="AE147" s="29" t="n"/>
      <c r="AF147" s="29" t="n"/>
      <c r="AG147" s="29" t="n"/>
      <c r="AH147" s="29" t="n"/>
      <c r="AI147" s="29" t="n"/>
      <c r="AJ147" s="29" t="n"/>
      <c r="AK147" s="29" t="n"/>
      <c r="AL147" s="29" t="n"/>
    </row>
    <row r="148" hidden="1">
      <c r="B148" s="30">
        <f>IF(C148="","",ROW()-6)</f>
        <v/>
      </c>
      <c r="C148" s="13" t="n"/>
      <c r="D148" s="13" t="n"/>
      <c r="E148" s="13" t="n"/>
      <c r="F148" s="14" t="n"/>
      <c r="G148" s="13" t="n"/>
      <c r="H148" s="34">
        <f>IF(OR(F148="",G148=""),"",F148+MAX(1,G148)-1)</f>
        <v/>
      </c>
      <c r="I148" s="35" t="n"/>
      <c r="J148" s="7">
        <f>IF(C148="","",IF(N(I148)&gt;=1,"Done",IF(AND(H148&lt;&gt;"",H148&lt;TODAY()),"Late",IF(N(I148)&gt;0,"In progress",IF(AND(F148&lt;&gt;"",F148&lt;=TODAY()),"Should start","Not started")))))</f>
        <v/>
      </c>
      <c r="K148" s="15" t="n"/>
      <c r="L148" s="49">
        <f>IF(G148="","",G148*MIN(1,N(I148)))</f>
        <v/>
      </c>
      <c r="M148" s="29" t="n"/>
      <c r="N148" s="29" t="n"/>
      <c r="O148" s="29" t="n"/>
      <c r="P148" s="29" t="n"/>
      <c r="Q148" s="29" t="n"/>
      <c r="R148" s="29" t="n"/>
      <c r="S148" s="29" t="n"/>
      <c r="T148" s="29" t="n"/>
      <c r="U148" s="29" t="n"/>
      <c r="V148" s="29" t="n"/>
      <c r="W148" s="29" t="n"/>
      <c r="X148" s="29" t="n"/>
      <c r="Y148" s="29" t="n"/>
      <c r="Z148" s="29" t="n"/>
      <c r="AA148" s="29" t="n"/>
      <c r="AB148" s="29" t="n"/>
      <c r="AC148" s="29" t="n"/>
      <c r="AD148" s="29" t="n"/>
      <c r="AE148" s="29" t="n"/>
      <c r="AF148" s="29" t="n"/>
      <c r="AG148" s="29" t="n"/>
      <c r="AH148" s="29" t="n"/>
      <c r="AI148" s="29" t="n"/>
      <c r="AJ148" s="29" t="n"/>
      <c r="AK148" s="29" t="n"/>
      <c r="AL148" s="29" t="n"/>
    </row>
    <row r="149" hidden="1">
      <c r="B149" s="30">
        <f>IF(C149="","",ROW()-6)</f>
        <v/>
      </c>
      <c r="C149" s="13" t="n"/>
      <c r="D149" s="13" t="n"/>
      <c r="E149" s="13" t="n"/>
      <c r="F149" s="14" t="n"/>
      <c r="G149" s="13" t="n"/>
      <c r="H149" s="34">
        <f>IF(OR(F149="",G149=""),"",F149+MAX(1,G149)-1)</f>
        <v/>
      </c>
      <c r="I149" s="35" t="n"/>
      <c r="J149" s="7">
        <f>IF(C149="","",IF(N(I149)&gt;=1,"Done",IF(AND(H149&lt;&gt;"",H149&lt;TODAY()),"Late",IF(N(I149)&gt;0,"In progress",IF(AND(F149&lt;&gt;"",F149&lt;=TODAY()),"Should start","Not started")))))</f>
        <v/>
      </c>
      <c r="K149" s="15" t="n"/>
      <c r="L149" s="49">
        <f>IF(G149="","",G149*MIN(1,N(I149)))</f>
        <v/>
      </c>
      <c r="M149" s="29" t="n"/>
      <c r="N149" s="29" t="n"/>
      <c r="O149" s="29" t="n"/>
      <c r="P149" s="29" t="n"/>
      <c r="Q149" s="29" t="n"/>
      <c r="R149" s="29" t="n"/>
      <c r="S149" s="29" t="n"/>
      <c r="T149" s="29" t="n"/>
      <c r="U149" s="29" t="n"/>
      <c r="V149" s="29" t="n"/>
      <c r="W149" s="29" t="n"/>
      <c r="X149" s="29" t="n"/>
      <c r="Y149" s="29" t="n"/>
      <c r="Z149" s="29" t="n"/>
      <c r="AA149" s="29" t="n"/>
      <c r="AB149" s="29" t="n"/>
      <c r="AC149" s="29" t="n"/>
      <c r="AD149" s="29" t="n"/>
      <c r="AE149" s="29" t="n"/>
      <c r="AF149" s="29" t="n"/>
      <c r="AG149" s="29" t="n"/>
      <c r="AH149" s="29" t="n"/>
      <c r="AI149" s="29" t="n"/>
      <c r="AJ149" s="29" t="n"/>
      <c r="AK149" s="29" t="n"/>
      <c r="AL149" s="29" t="n"/>
    </row>
    <row r="150" hidden="1">
      <c r="B150" s="30">
        <f>IF(C150="","",ROW()-6)</f>
        <v/>
      </c>
      <c r="C150" s="13" t="n"/>
      <c r="D150" s="13" t="n"/>
      <c r="E150" s="13" t="n"/>
      <c r="F150" s="14" t="n"/>
      <c r="G150" s="13" t="n"/>
      <c r="H150" s="34">
        <f>IF(OR(F150="",G150=""),"",F150+MAX(1,G150)-1)</f>
        <v/>
      </c>
      <c r="I150" s="35" t="n"/>
      <c r="J150" s="7">
        <f>IF(C150="","",IF(N(I150)&gt;=1,"Done",IF(AND(H150&lt;&gt;"",H150&lt;TODAY()),"Late",IF(N(I150)&gt;0,"In progress",IF(AND(F150&lt;&gt;"",F150&lt;=TODAY()),"Should start","Not started")))))</f>
        <v/>
      </c>
      <c r="K150" s="15" t="n"/>
      <c r="L150" s="49">
        <f>IF(G150="","",G150*MIN(1,N(I150)))</f>
        <v/>
      </c>
      <c r="M150" s="29" t="n"/>
      <c r="N150" s="29" t="n"/>
      <c r="O150" s="29" t="n"/>
      <c r="P150" s="29" t="n"/>
      <c r="Q150" s="29" t="n"/>
      <c r="R150" s="29" t="n"/>
      <c r="S150" s="29" t="n"/>
      <c r="T150" s="29" t="n"/>
      <c r="U150" s="29" t="n"/>
      <c r="V150" s="29" t="n"/>
      <c r="W150" s="29" t="n"/>
      <c r="X150" s="29" t="n"/>
      <c r="Y150" s="29" t="n"/>
      <c r="Z150" s="29" t="n"/>
      <c r="AA150" s="29" t="n"/>
      <c r="AB150" s="29" t="n"/>
      <c r="AC150" s="29" t="n"/>
      <c r="AD150" s="29" t="n"/>
      <c r="AE150" s="29" t="n"/>
      <c r="AF150" s="29" t="n"/>
      <c r="AG150" s="29" t="n"/>
      <c r="AH150" s="29" t="n"/>
      <c r="AI150" s="29" t="n"/>
      <c r="AJ150" s="29" t="n"/>
      <c r="AK150" s="29" t="n"/>
      <c r="AL150" s="29" t="n"/>
    </row>
    <row r="151" hidden="1">
      <c r="B151" s="30">
        <f>IF(C151="","",ROW()-6)</f>
        <v/>
      </c>
      <c r="C151" s="13" t="n"/>
      <c r="D151" s="13" t="n"/>
      <c r="E151" s="13" t="n"/>
      <c r="F151" s="14" t="n"/>
      <c r="G151" s="13" t="n"/>
      <c r="H151" s="34">
        <f>IF(OR(F151="",G151=""),"",F151+MAX(1,G151)-1)</f>
        <v/>
      </c>
      <c r="I151" s="35" t="n"/>
      <c r="J151" s="7">
        <f>IF(C151="","",IF(N(I151)&gt;=1,"Done",IF(AND(H151&lt;&gt;"",H151&lt;TODAY()),"Late",IF(N(I151)&gt;0,"In progress",IF(AND(F151&lt;&gt;"",F151&lt;=TODAY()),"Should start","Not started")))))</f>
        <v/>
      </c>
      <c r="K151" s="15" t="n"/>
      <c r="L151" s="49">
        <f>IF(G151="","",G151*MIN(1,N(I151)))</f>
        <v/>
      </c>
      <c r="M151" s="29" t="n"/>
      <c r="N151" s="29" t="n"/>
      <c r="O151" s="29" t="n"/>
      <c r="P151" s="29" t="n"/>
      <c r="Q151" s="29" t="n"/>
      <c r="R151" s="29" t="n"/>
      <c r="S151" s="29" t="n"/>
      <c r="T151" s="29" t="n"/>
      <c r="U151" s="29" t="n"/>
      <c r="V151" s="29" t="n"/>
      <c r="W151" s="29" t="n"/>
      <c r="X151" s="29" t="n"/>
      <c r="Y151" s="29" t="n"/>
      <c r="Z151" s="29" t="n"/>
      <c r="AA151" s="29" t="n"/>
      <c r="AB151" s="29" t="n"/>
      <c r="AC151" s="29" t="n"/>
      <c r="AD151" s="29" t="n"/>
      <c r="AE151" s="29" t="n"/>
      <c r="AF151" s="29" t="n"/>
      <c r="AG151" s="29" t="n"/>
      <c r="AH151" s="29" t="n"/>
      <c r="AI151" s="29" t="n"/>
      <c r="AJ151" s="29" t="n"/>
      <c r="AK151" s="29" t="n"/>
      <c r="AL151" s="29" t="n"/>
    </row>
    <row r="152" hidden="1">
      <c r="B152" s="30">
        <f>IF(C152="","",ROW()-6)</f>
        <v/>
      </c>
      <c r="C152" s="13" t="n"/>
      <c r="D152" s="13" t="n"/>
      <c r="E152" s="13" t="n"/>
      <c r="F152" s="14" t="n"/>
      <c r="G152" s="13" t="n"/>
      <c r="H152" s="34">
        <f>IF(OR(F152="",G152=""),"",F152+MAX(1,G152)-1)</f>
        <v/>
      </c>
      <c r="I152" s="35" t="n"/>
      <c r="J152" s="7">
        <f>IF(C152="","",IF(N(I152)&gt;=1,"Done",IF(AND(H152&lt;&gt;"",H152&lt;TODAY()),"Late",IF(N(I152)&gt;0,"In progress",IF(AND(F152&lt;&gt;"",F152&lt;=TODAY()),"Should start","Not started")))))</f>
        <v/>
      </c>
      <c r="K152" s="15" t="n"/>
      <c r="L152" s="49">
        <f>IF(G152="","",G152*MIN(1,N(I152)))</f>
        <v/>
      </c>
      <c r="M152" s="29" t="n"/>
      <c r="N152" s="29" t="n"/>
      <c r="O152" s="29" t="n"/>
      <c r="P152" s="29" t="n"/>
      <c r="Q152" s="29" t="n"/>
      <c r="R152" s="29" t="n"/>
      <c r="S152" s="29" t="n"/>
      <c r="T152" s="29" t="n"/>
      <c r="U152" s="29" t="n"/>
      <c r="V152" s="29" t="n"/>
      <c r="W152" s="29" t="n"/>
      <c r="X152" s="29" t="n"/>
      <c r="Y152" s="29" t="n"/>
      <c r="Z152" s="29" t="n"/>
      <c r="AA152" s="29" t="n"/>
      <c r="AB152" s="29" t="n"/>
      <c r="AC152" s="29" t="n"/>
      <c r="AD152" s="29" t="n"/>
      <c r="AE152" s="29" t="n"/>
      <c r="AF152" s="29" t="n"/>
      <c r="AG152" s="29" t="n"/>
      <c r="AH152" s="29" t="n"/>
      <c r="AI152" s="29" t="n"/>
      <c r="AJ152" s="29" t="n"/>
      <c r="AK152" s="29" t="n"/>
      <c r="AL152" s="29" t="n"/>
    </row>
    <row r="153" hidden="1">
      <c r="B153" s="30">
        <f>IF(C153="","",ROW()-6)</f>
        <v/>
      </c>
      <c r="C153" s="13" t="n"/>
      <c r="D153" s="13" t="n"/>
      <c r="E153" s="13" t="n"/>
      <c r="F153" s="14" t="n"/>
      <c r="G153" s="13" t="n"/>
      <c r="H153" s="34">
        <f>IF(OR(F153="",G153=""),"",F153+MAX(1,G153)-1)</f>
        <v/>
      </c>
      <c r="I153" s="35" t="n"/>
      <c r="J153" s="7">
        <f>IF(C153="","",IF(N(I153)&gt;=1,"Done",IF(AND(H153&lt;&gt;"",H153&lt;TODAY()),"Late",IF(N(I153)&gt;0,"In progress",IF(AND(F153&lt;&gt;"",F153&lt;=TODAY()),"Should start","Not started")))))</f>
        <v/>
      </c>
      <c r="K153" s="15" t="n"/>
      <c r="L153" s="49">
        <f>IF(G153="","",G153*MIN(1,N(I153)))</f>
        <v/>
      </c>
      <c r="M153" s="29" t="n"/>
      <c r="N153" s="29" t="n"/>
      <c r="O153" s="29" t="n"/>
      <c r="P153" s="29" t="n"/>
      <c r="Q153" s="29" t="n"/>
      <c r="R153" s="29" t="n"/>
      <c r="S153" s="29" t="n"/>
      <c r="T153" s="29" t="n"/>
      <c r="U153" s="29" t="n"/>
      <c r="V153" s="29" t="n"/>
      <c r="W153" s="29" t="n"/>
      <c r="X153" s="29" t="n"/>
      <c r="Y153" s="29" t="n"/>
      <c r="Z153" s="29" t="n"/>
      <c r="AA153" s="29" t="n"/>
      <c r="AB153" s="29" t="n"/>
      <c r="AC153" s="29" t="n"/>
      <c r="AD153" s="29" t="n"/>
      <c r="AE153" s="29" t="n"/>
      <c r="AF153" s="29" t="n"/>
      <c r="AG153" s="29" t="n"/>
      <c r="AH153" s="29" t="n"/>
      <c r="AI153" s="29" t="n"/>
      <c r="AJ153" s="29" t="n"/>
      <c r="AK153" s="29" t="n"/>
      <c r="AL153" s="29" t="n"/>
    </row>
    <row r="154" hidden="1">
      <c r="B154" s="30">
        <f>IF(C154="","",ROW()-6)</f>
        <v/>
      </c>
      <c r="C154" s="13" t="n"/>
      <c r="D154" s="13" t="n"/>
      <c r="E154" s="13" t="n"/>
      <c r="F154" s="14" t="n"/>
      <c r="G154" s="13" t="n"/>
      <c r="H154" s="34">
        <f>IF(OR(F154="",G154=""),"",F154+MAX(1,G154)-1)</f>
        <v/>
      </c>
      <c r="I154" s="35" t="n"/>
      <c r="J154" s="7">
        <f>IF(C154="","",IF(N(I154)&gt;=1,"Done",IF(AND(H154&lt;&gt;"",H154&lt;TODAY()),"Late",IF(N(I154)&gt;0,"In progress",IF(AND(F154&lt;&gt;"",F154&lt;=TODAY()),"Should start","Not started")))))</f>
        <v/>
      </c>
      <c r="K154" s="15" t="n"/>
      <c r="L154" s="49">
        <f>IF(G154="","",G154*MIN(1,N(I154)))</f>
        <v/>
      </c>
      <c r="M154" s="29" t="n"/>
      <c r="N154" s="29" t="n"/>
      <c r="O154" s="29" t="n"/>
      <c r="P154" s="29" t="n"/>
      <c r="Q154" s="29" t="n"/>
      <c r="R154" s="29" t="n"/>
      <c r="S154" s="29" t="n"/>
      <c r="T154" s="29" t="n"/>
      <c r="U154" s="29" t="n"/>
      <c r="V154" s="29" t="n"/>
      <c r="W154" s="29" t="n"/>
      <c r="X154" s="29" t="n"/>
      <c r="Y154" s="29" t="n"/>
      <c r="Z154" s="29" t="n"/>
      <c r="AA154" s="29" t="n"/>
      <c r="AB154" s="29" t="n"/>
      <c r="AC154" s="29" t="n"/>
      <c r="AD154" s="29" t="n"/>
      <c r="AE154" s="29" t="n"/>
      <c r="AF154" s="29" t="n"/>
      <c r="AG154" s="29" t="n"/>
      <c r="AH154" s="29" t="n"/>
      <c r="AI154" s="29" t="n"/>
      <c r="AJ154" s="29" t="n"/>
      <c r="AK154" s="29" t="n"/>
      <c r="AL154" s="29" t="n"/>
    </row>
    <row r="155" hidden="1">
      <c r="B155" s="30">
        <f>IF(C155="","",ROW()-6)</f>
        <v/>
      </c>
      <c r="C155" s="13" t="n"/>
      <c r="D155" s="13" t="n"/>
      <c r="E155" s="13" t="n"/>
      <c r="F155" s="14" t="n"/>
      <c r="G155" s="13" t="n"/>
      <c r="H155" s="34">
        <f>IF(OR(F155="",G155=""),"",F155+MAX(1,G155)-1)</f>
        <v/>
      </c>
      <c r="I155" s="35" t="n"/>
      <c r="J155" s="7">
        <f>IF(C155="","",IF(N(I155)&gt;=1,"Done",IF(AND(H155&lt;&gt;"",H155&lt;TODAY()),"Late",IF(N(I155)&gt;0,"In progress",IF(AND(F155&lt;&gt;"",F155&lt;=TODAY()),"Should start","Not started")))))</f>
        <v/>
      </c>
      <c r="K155" s="15" t="n"/>
      <c r="L155" s="49">
        <f>IF(G155="","",G155*MIN(1,N(I155)))</f>
        <v/>
      </c>
      <c r="M155" s="29" t="n"/>
      <c r="N155" s="29" t="n"/>
      <c r="O155" s="29" t="n"/>
      <c r="P155" s="29" t="n"/>
      <c r="Q155" s="29" t="n"/>
      <c r="R155" s="29" t="n"/>
      <c r="S155" s="29" t="n"/>
      <c r="T155" s="29" t="n"/>
      <c r="U155" s="29" t="n"/>
      <c r="V155" s="29" t="n"/>
      <c r="W155" s="29" t="n"/>
      <c r="X155" s="29" t="n"/>
      <c r="Y155" s="29" t="n"/>
      <c r="Z155" s="29" t="n"/>
      <c r="AA155" s="29" t="n"/>
      <c r="AB155" s="29" t="n"/>
      <c r="AC155" s="29" t="n"/>
      <c r="AD155" s="29" t="n"/>
      <c r="AE155" s="29" t="n"/>
      <c r="AF155" s="29" t="n"/>
      <c r="AG155" s="29" t="n"/>
      <c r="AH155" s="29" t="n"/>
      <c r="AI155" s="29" t="n"/>
      <c r="AJ155" s="29" t="n"/>
      <c r="AK155" s="29" t="n"/>
      <c r="AL155" s="29" t="n"/>
    </row>
    <row r="156" hidden="1">
      <c r="B156" s="30">
        <f>IF(C156="","",ROW()-6)</f>
        <v/>
      </c>
      <c r="C156" s="13" t="n"/>
      <c r="D156" s="13" t="n"/>
      <c r="E156" s="13" t="n"/>
      <c r="F156" s="14" t="n"/>
      <c r="G156" s="13" t="n"/>
      <c r="H156" s="34">
        <f>IF(OR(F156="",G156=""),"",F156+MAX(1,G156)-1)</f>
        <v/>
      </c>
      <c r="I156" s="35" t="n"/>
      <c r="J156" s="7">
        <f>IF(C156="","",IF(N(I156)&gt;=1,"Done",IF(AND(H156&lt;&gt;"",H156&lt;TODAY()),"Late",IF(N(I156)&gt;0,"In progress",IF(AND(F156&lt;&gt;"",F156&lt;=TODAY()),"Should start","Not started")))))</f>
        <v/>
      </c>
      <c r="K156" s="15" t="n"/>
      <c r="L156" s="49">
        <f>IF(G156="","",G156*MIN(1,N(I156)))</f>
        <v/>
      </c>
      <c r="M156" s="29" t="n"/>
      <c r="N156" s="29" t="n"/>
      <c r="O156" s="29" t="n"/>
      <c r="P156" s="29" t="n"/>
      <c r="Q156" s="29" t="n"/>
      <c r="R156" s="29" t="n"/>
      <c r="S156" s="29" t="n"/>
      <c r="T156" s="29" t="n"/>
      <c r="U156" s="29" t="n"/>
      <c r="V156" s="29" t="n"/>
      <c r="W156" s="29" t="n"/>
      <c r="X156" s="29" t="n"/>
      <c r="Y156" s="29" t="n"/>
      <c r="Z156" s="29" t="n"/>
      <c r="AA156" s="29" t="n"/>
      <c r="AB156" s="29" t="n"/>
      <c r="AC156" s="29" t="n"/>
      <c r="AD156" s="29" t="n"/>
      <c r="AE156" s="29" t="n"/>
      <c r="AF156" s="29" t="n"/>
      <c r="AG156" s="29" t="n"/>
      <c r="AH156" s="29" t="n"/>
      <c r="AI156" s="29" t="n"/>
      <c r="AJ156" s="29" t="n"/>
      <c r="AK156" s="29" t="n"/>
      <c r="AL156" s="29" t="n"/>
    </row>
  </sheetData>
  <conditionalFormatting sqref="M7:AL156">
    <cfRule type="expression" priority="1" dxfId="0">
      <formula>AND($F7&lt;&gt;"",$F7&lt;=M$6+6,$H7&gt;=M$6,$I7&gt;=1)</formula>
    </cfRule>
    <cfRule type="expression" priority="2" dxfId="1">
      <formula>AND($F7&lt;&gt;"",$F7&lt;=M$6+6,$H7&gt;=M$6,$J7="Late")</formula>
    </cfRule>
    <cfRule type="expression" priority="3" dxfId="2">
      <formula>AND($F7&lt;&gt;"",$F7&lt;=M$6+6,$H7&gt;=M$6)</formula>
    </cfRule>
    <cfRule type="expression" priority="4" dxfId="3">
      <formula>AND(TODAY()&gt;=M$6,TODAY()&lt;M$6+7)</formula>
    </cfRule>
  </conditionalFormatting>
  <conditionalFormatting sqref="I7:I156">
    <cfRule type="dataBar" priority="5">
      <dataBar>
        <cfvo type="num" val="0"/>
        <cfvo type="num" val="1"/>
        <color rgb="0012B76A"/>
      </dataBar>
    </cfRule>
  </conditionalFormatting>
  <conditionalFormatting sqref="J7:J156">
    <cfRule type="cellIs" priority="6" operator="equal" dxfId="4">
      <formula>"Late"</formula>
    </cfRule>
    <cfRule type="cellIs" priority="7" operator="equal" dxfId="5">
      <formula>"Done"</formula>
    </cfRule>
    <cfRule type="cellIs" priority="8" operator="equal" dxfId="6">
      <formula>"Should start"</formula>
    </cfRule>
  </conditionalFormatting>
  <dataValidations count="2">
    <dataValidation sqref="D7:D156" showDropDown="0" showInputMessage="0" showErrorMessage="0" allowBlank="1" type="list">
      <formula1>=Settings!$E$13:$E$24</formula1>
    </dataValidation>
    <dataValidation sqref="E7:E156" showDropDown="0" showInputMessage="0" showErrorMessage="0" allowBlank="1" type="list">
      <formula1>=Settings!$F$13:$F$24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CalcHub Templates</dc:creator>
  <dc:title xmlns:dc="http://purl.org/dc/elements/1.1/">Project Planner &amp; Gantt Chart (Free Lite)</dc:title>
  <dcterms:created xmlns:dcterms="http://purl.org/dc/terms/" xmlns:xsi="http://www.w3.org/2001/XMLSchema-instance" xsi:type="dcterms:W3CDTF">2026-10-23T18:33:08Z</dcterms:created>
  <dcterms:modified xmlns:dcterms="http://purl.org/dc/terms/" xmlns:xsi="http://www.w3.org/2001/XMLSchema-instance" xsi:type="dcterms:W3CDTF">2026-10-23T19:02:16Z</dcterms:modified>
</cp:coreProperties>
</file>