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Products" sheetId="4" state="visible" r:id="rId4"/>
    <sheet xmlns:r="http://schemas.openxmlformats.org/officeDocument/2006/relationships" name="Sa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$#,##0;[Red]-$#,##0"/>
    <numFmt numFmtId="166" formatCode="0.0%"/>
    <numFmt numFmtId="167" formatCode="mmm yyyy"/>
    <numFmt numFmtId="168" formatCode="yyyy-mm-dd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1F3A5F"/>
    </font>
    <font>
      <b val="1"/>
      <color rgb="00E76F51"/>
      <sz val="12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</fonts>
  <fills count="10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E76F51"/>
      </patternFill>
    </fill>
    <fill>
      <patternFill patternType="solid">
        <fgColor rgb="00B42318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0" fontId="5" fillId="4" borderId="0" pivotButton="0" quotePrefix="0" xfId="0"/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1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8" fillId="0" borderId="0" pivotButton="0" quotePrefix="0" xfId="0"/>
    <xf numFmtId="0" fontId="9" fillId="5" borderId="1" applyAlignment="1" pivotButton="0" quotePrefix="0" xfId="0">
      <alignment horizontal="center"/>
    </xf>
    <xf numFmtId="0" fontId="0" fillId="0" borderId="4" pivotButton="0" quotePrefix="0" xfId="0"/>
    <xf numFmtId="0" fontId="9" fillId="4" borderId="1" applyAlignment="1" pivotButton="0" quotePrefix="0" xfId="0">
      <alignment horizontal="center"/>
    </xf>
    <xf numFmtId="0" fontId="9" fillId="7" borderId="1" applyAlignment="1" pivotButton="0" quotePrefix="0" xfId="0">
      <alignment horizontal="center"/>
    </xf>
    <xf numFmtId="165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3" fontId="1" fillId="6" borderId="1" applyAlignment="1" pivotButton="0" quotePrefix="0" xfId="0">
      <alignment horizontal="center" vertical="center"/>
    </xf>
    <xf numFmtId="164" fontId="1" fillId="6" borderId="1" applyAlignment="1" pivotButton="0" quotePrefix="0" xfId="0">
      <alignment horizontal="center" vertical="center"/>
    </xf>
    <xf numFmtId="0" fontId="9" fillId="8" borderId="1" applyAlignment="1" pivotButton="0" quotePrefix="0" xfId="0">
      <alignment horizontal="center"/>
    </xf>
    <xf numFmtId="1" fontId="1" fillId="6" borderId="1" applyAlignment="1" pivotButton="0" quotePrefix="0" xfId="0">
      <alignment horizontal="center" vertical="center"/>
    </xf>
    <xf numFmtId="167" fontId="0" fillId="0" borderId="1" pivotButton="0" quotePrefix="0" xfId="0"/>
    <xf numFmtId="165" fontId="0" fillId="6" borderId="1" pivotButton="0" quotePrefix="0" xfId="0"/>
    <xf numFmtId="166" fontId="0" fillId="6" borderId="1" pivotButton="0" quotePrefix="0" xfId="0"/>
    <xf numFmtId="0" fontId="0" fillId="0" borderId="1" pivotButton="0" quotePrefix="0" xfId="0"/>
    <xf numFmtId="1" fontId="0" fillId="6" borderId="1" pivotButton="0" quotePrefix="0" xfId="0"/>
    <xf numFmtId="165" fontId="7" fillId="6" borderId="1" pivotButton="0" quotePrefix="0" xfId="0"/>
    <xf numFmtId="166" fontId="7" fillId="6" borderId="1" pivotButton="0" quotePrefix="0" xfId="0"/>
    <xf numFmtId="164" fontId="0" fillId="6" borderId="1" pivotButton="0" quotePrefix="0" xfId="0"/>
    <xf numFmtId="1" fontId="7" fillId="6" borderId="1" pivotButton="0" quotePrefix="0" xfId="0"/>
    <xf numFmtId="164" fontId="7" fillId="6" borderId="1" pivotButton="0" quotePrefix="0" xfId="0"/>
    <xf numFmtId="168" fontId="0" fillId="3" borderId="1" applyProtection="1" pivotButton="0" quotePrefix="0" xfId="0">
      <protection locked="0" hidden="0"/>
    </xf>
    <xf numFmtId="0" fontId="3" fillId="0" borderId="0" pivotButton="0" quotePrefix="0" xfId="0"/>
    <xf numFmtId="0" fontId="13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9" borderId="0" applyAlignment="1" pivotButton="0" quotePrefix="0" xfId="0">
      <alignment horizontal="left" wrapText="1"/>
    </xf>
    <xf numFmtId="0" fontId="0" fillId="9" borderId="0" applyAlignment="1" pivotButton="0" quotePrefix="0" xfId="0">
      <alignment horizontal="center" wrapText="1"/>
    </xf>
    <xf numFmtId="0" fontId="7" fillId="0" borderId="0" pivotButton="0" quotePrefix="0" xfId="0"/>
    <xf numFmtId="166" fontId="0" fillId="6" borderId="1" pivotButton="0" quotePrefix="0" xfId="0"/>
    <xf numFmtId="0" fontId="3" fillId="2" borderId="1" applyProtection="1" pivotButton="0" quotePrefix="0" xfId="0">
      <protection locked="0" hidden="0"/>
    </xf>
    <xf numFmtId="168" fontId="0" fillId="3" borderId="1" applyProtection="1" pivotButton="0" quotePrefix="0" xfId="0">
      <protection locked="0" hidden="0"/>
    </xf>
    <xf numFmtId="168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3">
    <dxf>
      <font>
        <b val="1"/>
        <color rgb="00B42318"/>
      </font>
    </dxf>
    <dxf>
      <font>
        <b val="1"/>
        <color rgb="00B54708"/>
      </font>
    </dxf>
    <dxf>
      <font>
        <b val="1"/>
        <color rgb="00027A4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4b0bb174-ee5c-4564-9b21-d39598356524" TargetMode="External" Id="rId1"/><Relationship Type="http://schemas.openxmlformats.org/officeDocument/2006/relationships/hyperlink" Target="https://calchubtemplates.lemonsqueezy.com/checkout/buy/d9ae85e8-e823-4552-bdc5-3e3fefab41e7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Online Seller Inventory &amp; Profit Tracker</t>
        </is>
      </c>
    </row>
    <row r="3">
      <c r="B3" s="42" t="inlineStr">
        <is>
          <t>FREE LITE VERSION · by CalcHub Templates · see the “Upgrade to Full” tab for the complete Online Seller Inventory &amp; Profit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enter your shop name and year, your sales channels with their % fee, fixed fee per order and payment-processing %, and your product categories.</t>
        </is>
      </c>
    </row>
    <row r="7">
      <c r="B7" s="4" t="inlineStr">
        <is>
          <t>2. Products: add each SKU with unit cost (materials + packaging), list price, opening stock, restocks and reorder level. Units sold, stock on hand, stock status, stock value and margin calculate automatically.</t>
        </is>
      </c>
    </row>
    <row r="8">
      <c r="B8" s="4" t="inlineStr">
        <is>
          <t>3. Sales: log every order line — date, SKU (dropdown), channel (dropdown), quantity, unit price, shipping charged, your shipping cost and any discount.</t>
        </is>
      </c>
    </row>
    <row r="9">
      <c r="B9" s="4" t="inlineStr">
        <is>
          <t xml:space="preserve">   Gross revenue, platform + payment fees, cost of goods, net profit and margin are calculated per row. Loss-making rows turn red.</t>
        </is>
      </c>
    </row>
    <row r="10">
      <c r="B10" s="4" t="inlineStr">
        <is>
          <t>4. Dashboard: 12 KPIs, month-by-month revenue/fees/COGS/profit, performance by channel, top-5 best sellers, reorder and out-of-stock counts, and two charts.</t>
        </is>
      </c>
    </row>
    <row r="11">
      <c r="B11" s="3" t="inlineStr">
        <is>
          <t>TIPS:</t>
        </is>
      </c>
    </row>
    <row r="12">
      <c r="B12" s="4" t="inlineStr">
        <is>
          <t>• Fee settings are editable estimates — check your platform's current fee page and update the Settings tab when fees change.</t>
        </is>
      </c>
    </row>
    <row r="13">
      <c r="B13" s="4" t="inlineStr">
        <is>
          <t>• Include packaging and labels in unit cost so the margin is honest.</t>
        </is>
      </c>
    </row>
    <row r="14">
      <c r="B14" s="4" t="inlineStr">
        <is>
          <t>• Works for marketplaces, your own website, craft fairs and social selling. Use one channel row per marketplace.</t>
        </is>
      </c>
    </row>
    <row r="15">
      <c r="B15" s="3" t="inlineStr">
        <is>
          <t>EXAMPLE DATA:</t>
        </is>
      </c>
    </row>
    <row r="16">
      <c r="B16" s="4" t="inlineStr">
        <is>
          <t>The example shop (red banners) shows a year of orders. Select the yellow example cells on Products and Sales, press Delete, and enter your own.</t>
        </is>
      </c>
    </row>
    <row r="17"/>
    <row r="18">
      <c r="B18" s="5" t="inlineStr">
        <is>
          <t>COLOUR KEY:</t>
        </is>
      </c>
    </row>
    <row r="19">
      <c r="B19" s="6" t="inlineStr">
        <is>
          <t>Yellow cells = your inputs (type here)</t>
        </is>
      </c>
    </row>
    <row r="20">
      <c r="B20" s="7" t="inlineStr">
        <is>
          <t>Blue cells = formulas (calculated automatically — please don't type over them)</t>
        </is>
      </c>
    </row>
    <row r="21">
      <c r="B21" s="8" t="inlineStr">
        <is>
          <t>Red banner = example data. To start fresh: select the yellow example rows and press Delete (never delete whole rows/columns).</t>
        </is>
      </c>
    </row>
    <row r="22"/>
    <row r="23">
      <c r="B23" s="9" t="inlineStr">
        <is>
          <t>Works in Microsoft Excel (2010+), Google Sheets (File &gt; Import &gt; Upload) and LibreOffice. No macros.</t>
        </is>
      </c>
    </row>
    <row r="24">
      <c r="B24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Online Seller Inventory &amp; Profit Tracker</t>
        </is>
      </c>
    </row>
    <row r="3">
      <c r="B3" s="2" t="inlineStr">
        <is>
          <t>You are using the free lite version · CalcHub Templates · $3.99 one-time</t>
        </is>
      </c>
    </row>
    <row r="5">
      <c r="B5" s="43" t="inlineStr">
        <is>
          <t>▶ Buy the full version — $3.99 (instant download)</t>
        </is>
      </c>
    </row>
    <row r="6">
      <c r="B6" s="44" t="inlineStr">
        <is>
          <t>▶ Best value: all 30 products in the Everything Bundle — $18.99 (worth $179.50)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5" t="inlineStr">
        <is>
          <t>Feature</t>
        </is>
      </c>
      <c r="C9" s="45" t="inlineStr">
        <is>
          <t>Free lite</t>
        </is>
      </c>
      <c r="D9" s="45" t="inlineStr">
        <is>
          <t>Full version</t>
        </is>
      </c>
    </row>
    <row r="10">
      <c r="B10" s="46" t="inlineStr">
        <is>
          <t>Product catalogue with stock &amp; reorder alerts</t>
        </is>
      </c>
      <c r="C10" s="47" t="inlineStr">
        <is>
          <t>15 products</t>
        </is>
      </c>
      <c r="D10" s="47" t="inlineStr">
        <is>
          <t>150 products</t>
        </is>
      </c>
    </row>
    <row r="11">
      <c r="B11" s="48" t="inlineStr">
        <is>
          <t>Sales log with fees, COGS &amp; net profit</t>
        </is>
      </c>
      <c r="C11" s="49" t="inlineStr">
        <is>
          <t>40 orders</t>
        </is>
      </c>
      <c r="D11" s="49" t="inlineStr">
        <is>
          <t>1,000 orders</t>
        </is>
      </c>
    </row>
    <row r="12">
      <c r="B12" s="46" t="inlineStr">
        <is>
          <t>Per-channel fee settings</t>
        </is>
      </c>
      <c r="C12" s="47" t="inlineStr">
        <is>
          <t>✓</t>
        </is>
      </c>
      <c r="D12" s="47" t="inlineStr">
        <is>
          <t>✓</t>
        </is>
      </c>
    </row>
    <row r="13">
      <c r="B13" s="48" t="inlineStr">
        <is>
          <t>Stock value &amp; margin at list price</t>
        </is>
      </c>
      <c r="C13" s="49" t="inlineStr">
        <is>
          <t>✓</t>
        </is>
      </c>
      <c r="D13" s="49" t="inlineStr">
        <is>
          <t>✓</t>
        </is>
      </c>
    </row>
    <row r="14">
      <c r="B14" s="46" t="inlineStr">
        <is>
          <t>Dashboard: monthly profit, channels, best sellers</t>
        </is>
      </c>
      <c r="C14" s="47" t="inlineStr">
        <is>
          <t>—</t>
        </is>
      </c>
      <c r="D14" s="47" t="inlineStr">
        <is>
          <t>✓</t>
        </is>
      </c>
    </row>
    <row r="15">
      <c r="B15" s="48" t="inlineStr">
        <is>
          <t>Charts</t>
        </is>
      </c>
      <c r="C15" s="49" t="inlineStr">
        <is>
          <t>—</t>
        </is>
      </c>
      <c r="D15" s="49" t="inlineStr">
        <is>
          <t>✓</t>
        </is>
      </c>
    </row>
    <row r="16">
      <c r="B16" s="46" t="inlineStr">
        <is>
          <t>Quick-start PDF guide</t>
        </is>
      </c>
      <c r="C16" s="47" t="inlineStr">
        <is>
          <t>—</t>
        </is>
      </c>
      <c r="D16" s="47" t="inlineStr">
        <is>
          <t>✓</t>
        </is>
      </c>
    </row>
    <row r="18">
      <c r="B18" s="50" t="inlineStr">
        <is>
          <t>The full version also includes:</t>
        </is>
      </c>
    </row>
    <row r="19">
      <c r="B19" t="inlineStr">
        <is>
          <t>✓ Reorder &amp; out-of-stock alerts</t>
        </is>
      </c>
    </row>
    <row r="20">
      <c r="B20" t="inlineStr">
        <is>
          <t>✓ Fees, COGS &amp; profit per order</t>
        </is>
      </c>
    </row>
    <row r="21">
      <c r="B21" t="inlineStr">
        <is>
          <t>✓ Profit by month, channel &amp; product</t>
        </is>
      </c>
    </row>
    <row r="23">
      <c r="B23" s="50" t="inlineStr">
        <is>
          <t>Full product description</t>
        </is>
      </c>
    </row>
    <row r="24" ht="62" customHeight="1">
      <c r="B24" s="4" t="inlineStr">
        <is>
          <t>Track products, stock levels and every order across marketplaces, your own site and craft fairs. Fees, cost of goods, net profit and margin calculate per order, with reorder alerts and a monthly dashboard.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4" customWidth="1" min="3" max="3"/>
    <col width="14" customWidth="1" min="4" max="4"/>
    <col width="14" customWidth="1" min="5" max="5"/>
    <col width="3" customWidth="1" min="6" max="6"/>
    <col width="24" customWidth="1" min="7" max="7"/>
  </cols>
  <sheetData>
    <row r="1"/>
    <row r="2">
      <c r="B2" s="1" t="inlineStr">
        <is>
          <t>Shop Settings  (Free Lite)</t>
        </is>
      </c>
    </row>
    <row r="3">
      <c r="B3" s="2" t="inlineStr">
        <is>
          <t>Platforms, fees and categories — everything else keys off these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Shop name</t>
        </is>
      </c>
      <c r="C6" s="13" t="inlineStr">
        <is>
          <t>Juniper &amp; Thread</t>
        </is>
      </c>
    </row>
    <row r="7">
      <c r="B7" s="12" t="inlineStr">
        <is>
          <t>Year</t>
        </is>
      </c>
      <c r="C7" s="14" t="n">
        <v>2026</v>
      </c>
    </row>
    <row r="8"/>
    <row r="9">
      <c r="B9" s="15" t="inlineStr">
        <is>
          <t>SALES CHANNELS &amp; FEES</t>
        </is>
      </c>
      <c r="C9" s="16" t="n"/>
      <c r="D9" s="16" t="n"/>
      <c r="E9" s="16" t="n"/>
      <c r="G9" s="15" t="inlineStr">
        <is>
          <t>PRODUCT CATEGORIES</t>
        </is>
      </c>
    </row>
    <row r="10">
      <c r="B10" s="17" t="inlineStr">
        <is>
          <t>Channel</t>
        </is>
      </c>
      <c r="C10" s="17" t="inlineStr">
        <is>
          <t>% fee</t>
        </is>
      </c>
      <c r="D10" s="17" t="inlineStr">
        <is>
          <t>Fixed fee / order</t>
        </is>
      </c>
      <c r="E10" s="17" t="inlineStr">
        <is>
          <t>Payment %</t>
        </is>
      </c>
      <c r="G10" s="13" t="inlineStr">
        <is>
          <t>Candles</t>
        </is>
      </c>
    </row>
    <row r="11">
      <c r="B11" s="13" t="inlineStr">
        <is>
          <t>Etsy</t>
        </is>
      </c>
      <c r="C11" s="18" t="n">
        <v>0.065</v>
      </c>
      <c r="D11" s="19" t="n">
        <v>0.2</v>
      </c>
      <c r="E11" s="18" t="n">
        <v>0.03</v>
      </c>
      <c r="G11" s="13" t="inlineStr">
        <is>
          <t>Jewellery</t>
        </is>
      </c>
    </row>
    <row r="12">
      <c r="B12" s="13" t="inlineStr">
        <is>
          <t>eBay</t>
        </is>
      </c>
      <c r="C12" s="18" t="n">
        <v>0.1325</v>
      </c>
      <c r="D12" s="19" t="n">
        <v>0.3</v>
      </c>
      <c r="E12" s="18" t="n">
        <v>0</v>
      </c>
      <c r="G12" s="13" t="inlineStr">
        <is>
          <t>Prints</t>
        </is>
      </c>
    </row>
    <row r="13">
      <c r="B13" s="13" t="inlineStr">
        <is>
          <t>Own website</t>
        </is>
      </c>
      <c r="C13" s="18" t="n">
        <v>0</v>
      </c>
      <c r="D13" s="19" t="n">
        <v>0.3</v>
      </c>
      <c r="E13" s="18" t="n">
        <v>0.029</v>
      </c>
      <c r="G13" s="13" t="inlineStr">
        <is>
          <t>Apparel</t>
        </is>
      </c>
    </row>
    <row r="14">
      <c r="B14" s="13" t="inlineStr">
        <is>
          <t>Amazon Handmade</t>
        </is>
      </c>
      <c r="C14" s="18" t="n">
        <v>0.15</v>
      </c>
      <c r="D14" s="19" t="n">
        <v>0</v>
      </c>
      <c r="E14" s="18" t="n">
        <v>0</v>
      </c>
      <c r="G14" s="13" t="inlineStr">
        <is>
          <t>Home decor</t>
        </is>
      </c>
    </row>
    <row r="15">
      <c r="B15" s="13" t="inlineStr">
        <is>
          <t>Craft fair</t>
        </is>
      </c>
      <c r="C15" s="18" t="n">
        <v>0</v>
      </c>
      <c r="D15" s="19" t="n">
        <v>0</v>
      </c>
      <c r="E15" s="18" t="n">
        <v>0.026</v>
      </c>
      <c r="G15" s="13" t="inlineStr">
        <is>
          <t>Accessories</t>
        </is>
      </c>
    </row>
    <row r="16">
      <c r="B16" s="13" t="inlineStr">
        <is>
          <t>Instagram / DM</t>
        </is>
      </c>
      <c r="C16" s="18" t="n">
        <v>0</v>
      </c>
      <c r="D16" s="19" t="n">
        <v>0</v>
      </c>
      <c r="E16" s="18" t="n">
        <v>0.029</v>
      </c>
      <c r="G16" s="13" t="inlineStr">
        <is>
          <t>Supplies</t>
        </is>
      </c>
    </row>
    <row r="17">
      <c r="B17" s="13" t="n"/>
      <c r="C17" s="18" t="n"/>
      <c r="D17" s="19" t="n"/>
      <c r="E17" s="18" t="n"/>
      <c r="G17" s="13" t="n"/>
    </row>
    <row r="18">
      <c r="B18" s="13" t="n"/>
      <c r="C18" s="18" t="n"/>
      <c r="D18" s="19" t="n"/>
      <c r="E18" s="18" t="n"/>
      <c r="G18" s="13" t="n"/>
    </row>
    <row r="19">
      <c r="G19" s="13" t="n"/>
    </row>
    <row r="20">
      <c r="G20" s="13" t="n"/>
    </row>
    <row r="21">
      <c r="G21" s="13" t="n"/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57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28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0" customWidth="1" min="10" max="10"/>
    <col width="11" customWidth="1" min="11" max="11"/>
    <col width="13" customWidth="1" min="12" max="12"/>
    <col width="14" customWidth="1" min="13" max="13"/>
    <col width="12" customWidth="1" min="14" max="14"/>
  </cols>
  <sheetData>
    <row r="1"/>
    <row r="2">
      <c r="B2" s="1" t="inlineStr">
        <is>
          <t>Products  (Free Lite)</t>
        </is>
      </c>
    </row>
    <row r="3">
      <c r="B3" s="2" t="inlineStr">
        <is>
          <t>Your catalogue: costs, prices, stock and reorder alerts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17" t="inlineStr">
        <is>
          <t>SKU</t>
        </is>
      </c>
      <c r="C6" s="17" t="inlineStr">
        <is>
          <t>Product</t>
        </is>
      </c>
      <c r="D6" s="17" t="inlineStr">
        <is>
          <t>Category</t>
        </is>
      </c>
      <c r="E6" s="17" t="inlineStr">
        <is>
          <t>Unit cost</t>
        </is>
      </c>
      <c r="F6" s="17" t="inlineStr">
        <is>
          <t>List price</t>
        </is>
      </c>
      <c r="G6" s="17" t="inlineStr">
        <is>
          <t>Opening stock</t>
        </is>
      </c>
      <c r="H6" s="17" t="inlineStr">
        <is>
          <t>Restocked</t>
        </is>
      </c>
      <c r="I6" s="17" t="inlineStr">
        <is>
          <t>Units sold</t>
        </is>
      </c>
      <c r="J6" s="17" t="inlineStr">
        <is>
          <t>In stock</t>
        </is>
      </c>
      <c r="K6" s="17" t="inlineStr">
        <is>
          <t>Reorder at</t>
        </is>
      </c>
      <c r="L6" s="17" t="inlineStr">
        <is>
          <t>Stock status</t>
        </is>
      </c>
      <c r="M6" s="17" t="inlineStr">
        <is>
          <t>Stock value (cost)</t>
        </is>
      </c>
      <c r="N6" s="17" t="inlineStr">
        <is>
          <t>Margin at list</t>
        </is>
      </c>
    </row>
    <row r="7">
      <c r="B7" s="13" t="inlineStr">
        <is>
          <t>CND-01</t>
        </is>
      </c>
      <c r="C7" s="13" t="inlineStr">
        <is>
          <t>Soy candle — Fig &amp; Cedar</t>
        </is>
      </c>
      <c r="D7" s="13" t="inlineStr">
        <is>
          <t>Candles</t>
        </is>
      </c>
      <c r="E7" s="19" t="n">
        <v>4.1</v>
      </c>
      <c r="F7" s="19" t="n">
        <v>22</v>
      </c>
      <c r="G7" s="14" t="n">
        <v>40</v>
      </c>
      <c r="H7" s="14" t="n">
        <v>30</v>
      </c>
      <c r="I7" s="35">
        <f>IF(B7="","",SUMIF(Sales!$C$7:$C$1006,B7,Sales!$E$7:$E$1006))</f>
        <v/>
      </c>
      <c r="J7" s="35">
        <f>IF(B7="","",N(G7)+N(H7)-N(I7))</f>
        <v/>
      </c>
      <c r="K7" s="14" t="n">
        <v>10</v>
      </c>
      <c r="L7" s="7">
        <f>IF(B7="","",IF(J7&lt;=0,"Out of stock",IF(J7&lt;=N(K7),"Reorder","OK")))</f>
        <v/>
      </c>
      <c r="M7" s="38">
        <f>IF(B7="","",MAX(0,J7)*N(E7))</f>
        <v/>
      </c>
      <c r="N7" s="51">
        <f>IF(OR(B7="",N(F7)=0),"",(F7-N(E7))/F7)</f>
        <v/>
      </c>
    </row>
    <row r="8">
      <c r="B8" s="13" t="inlineStr">
        <is>
          <t>CND-02</t>
        </is>
      </c>
      <c r="C8" s="13" t="inlineStr">
        <is>
          <t>Soy candle — Sea Salt</t>
        </is>
      </c>
      <c r="D8" s="13" t="inlineStr">
        <is>
          <t>Candles</t>
        </is>
      </c>
      <c r="E8" s="19" t="n">
        <v>4.1</v>
      </c>
      <c r="F8" s="19" t="n">
        <v>22</v>
      </c>
      <c r="G8" s="14" t="n">
        <v>40</v>
      </c>
      <c r="H8" s="14" t="n">
        <v>20</v>
      </c>
      <c r="I8" s="35">
        <f>IF(B8="","",SUMIF(Sales!$C$7:$C$1006,B8,Sales!$E$7:$E$1006))</f>
        <v/>
      </c>
      <c r="J8" s="35">
        <f>IF(B8="","",N(G8)+N(H8)-N(I8))</f>
        <v/>
      </c>
      <c r="K8" s="14" t="n">
        <v>10</v>
      </c>
      <c r="L8" s="7">
        <f>IF(B8="","",IF(J8&lt;=0,"Out of stock",IF(J8&lt;=N(K8),"Reorder","OK")))</f>
        <v/>
      </c>
      <c r="M8" s="38">
        <f>IF(B8="","",MAX(0,J8)*N(E8))</f>
        <v/>
      </c>
      <c r="N8" s="51">
        <f>IF(OR(B8="",N(F8)=0),"",(F8-N(E8))/F8)</f>
        <v/>
      </c>
    </row>
    <row r="9">
      <c r="B9" s="13" t="inlineStr">
        <is>
          <t>CND-03</t>
        </is>
      </c>
      <c r="C9" s="13" t="inlineStr">
        <is>
          <t>Travel tin candle</t>
        </is>
      </c>
      <c r="D9" s="13" t="inlineStr">
        <is>
          <t>Candles</t>
        </is>
      </c>
      <c r="E9" s="19" t="n">
        <v>1.9</v>
      </c>
      <c r="F9" s="19" t="n">
        <v>12</v>
      </c>
      <c r="G9" s="14" t="n">
        <v>60</v>
      </c>
      <c r="H9" s="14" t="n">
        <v>0</v>
      </c>
      <c r="I9" s="35">
        <f>IF(B9="","",SUMIF(Sales!$C$7:$C$1006,B9,Sales!$E$7:$E$1006))</f>
        <v/>
      </c>
      <c r="J9" s="35">
        <f>IF(B9="","",N(G9)+N(H9)-N(I9))</f>
        <v/>
      </c>
      <c r="K9" s="14" t="n">
        <v>15</v>
      </c>
      <c r="L9" s="7">
        <f>IF(B9="","",IF(J9&lt;=0,"Out of stock",IF(J9&lt;=N(K9),"Reorder","OK")))</f>
        <v/>
      </c>
      <c r="M9" s="38">
        <f>IF(B9="","",MAX(0,J9)*N(E9))</f>
        <v/>
      </c>
      <c r="N9" s="51">
        <f>IF(OR(B9="",N(F9)=0),"",(F9-N(E9))/F9)</f>
        <v/>
      </c>
    </row>
    <row r="10">
      <c r="B10" s="13" t="inlineStr">
        <is>
          <t>JWL-01</t>
        </is>
      </c>
      <c r="C10" s="13" t="inlineStr">
        <is>
          <t>Sterling stacking ring</t>
        </is>
      </c>
      <c r="D10" s="13" t="inlineStr">
        <is>
          <t>Jewellery</t>
        </is>
      </c>
      <c r="E10" s="19" t="n">
        <v>7.5</v>
      </c>
      <c r="F10" s="19" t="n">
        <v>38</v>
      </c>
      <c r="G10" s="14" t="n">
        <v>25</v>
      </c>
      <c r="H10" s="14" t="n">
        <v>10</v>
      </c>
      <c r="I10" s="35">
        <f>IF(B10="","",SUMIF(Sales!$C$7:$C$1006,B10,Sales!$E$7:$E$1006))</f>
        <v/>
      </c>
      <c r="J10" s="35">
        <f>IF(B10="","",N(G10)+N(H10)-N(I10))</f>
        <v/>
      </c>
      <c r="K10" s="14" t="n">
        <v>6</v>
      </c>
      <c r="L10" s="7">
        <f>IF(B10="","",IF(J10&lt;=0,"Out of stock",IF(J10&lt;=N(K10),"Reorder","OK")))</f>
        <v/>
      </c>
      <c r="M10" s="38">
        <f>IF(B10="","",MAX(0,J10)*N(E10))</f>
        <v/>
      </c>
      <c r="N10" s="51">
        <f>IF(OR(B10="",N(F10)=0),"",(F10-N(E10))/F10)</f>
        <v/>
      </c>
    </row>
    <row r="11">
      <c r="B11" s="13" t="inlineStr">
        <is>
          <t>JWL-02</t>
        </is>
      </c>
      <c r="C11" s="13" t="inlineStr">
        <is>
          <t>Pearl drop earrings</t>
        </is>
      </c>
      <c r="D11" s="13" t="inlineStr">
        <is>
          <t>Jewellery</t>
        </is>
      </c>
      <c r="E11" s="19" t="n">
        <v>5.2</v>
      </c>
      <c r="F11" s="19" t="n">
        <v>29</v>
      </c>
      <c r="G11" s="14" t="n">
        <v>30</v>
      </c>
      <c r="H11" s="14" t="n">
        <v>0</v>
      </c>
      <c r="I11" s="35">
        <f>IF(B11="","",SUMIF(Sales!$C$7:$C$1006,B11,Sales!$E$7:$E$1006))</f>
        <v/>
      </c>
      <c r="J11" s="35">
        <f>IF(B11="","",N(G11)+N(H11)-N(I11))</f>
        <v/>
      </c>
      <c r="K11" s="14" t="n">
        <v>8</v>
      </c>
      <c r="L11" s="7">
        <f>IF(B11="","",IF(J11&lt;=0,"Out of stock",IF(J11&lt;=N(K11),"Reorder","OK")))</f>
        <v/>
      </c>
      <c r="M11" s="38">
        <f>IF(B11="","",MAX(0,J11)*N(E11))</f>
        <v/>
      </c>
      <c r="N11" s="51">
        <f>IF(OR(B11="",N(F11)=0),"",(F11-N(E11))/F11)</f>
        <v/>
      </c>
    </row>
    <row r="12">
      <c r="B12" s="13" t="inlineStr">
        <is>
          <t>PRT-01</t>
        </is>
      </c>
      <c r="C12" s="13" t="inlineStr">
        <is>
          <t>A4 botanical print</t>
        </is>
      </c>
      <c r="D12" s="13" t="inlineStr">
        <is>
          <t>Prints</t>
        </is>
      </c>
      <c r="E12" s="19" t="n">
        <v>1.3</v>
      </c>
      <c r="F12" s="19" t="n">
        <v>18</v>
      </c>
      <c r="G12" s="14" t="n">
        <v>80</v>
      </c>
      <c r="H12" s="14" t="n">
        <v>0</v>
      </c>
      <c r="I12" s="35">
        <f>IF(B12="","",SUMIF(Sales!$C$7:$C$1006,B12,Sales!$E$7:$E$1006))</f>
        <v/>
      </c>
      <c r="J12" s="35">
        <f>IF(B12="","",N(G12)+N(H12)-N(I12))</f>
        <v/>
      </c>
      <c r="K12" s="14" t="n">
        <v>20</v>
      </c>
      <c r="L12" s="7">
        <f>IF(B12="","",IF(J12&lt;=0,"Out of stock",IF(J12&lt;=N(K12),"Reorder","OK")))</f>
        <v/>
      </c>
      <c r="M12" s="38">
        <f>IF(B12="","",MAX(0,J12)*N(E12))</f>
        <v/>
      </c>
      <c r="N12" s="51">
        <f>IF(OR(B12="",N(F12)=0),"",(F12-N(E12))/F12)</f>
        <v/>
      </c>
    </row>
    <row r="13">
      <c r="B13" s="13" t="inlineStr">
        <is>
          <t>PRT-02</t>
        </is>
      </c>
      <c r="C13" s="13" t="inlineStr">
        <is>
          <t>A3 city map print</t>
        </is>
      </c>
      <c r="D13" s="13" t="inlineStr">
        <is>
          <t>Prints</t>
        </is>
      </c>
      <c r="E13" s="19" t="n">
        <v>2.1</v>
      </c>
      <c r="F13" s="19" t="n">
        <v>26</v>
      </c>
      <c r="G13" s="14" t="n">
        <v>50</v>
      </c>
      <c r="H13" s="14" t="n">
        <v>0</v>
      </c>
      <c r="I13" s="35">
        <f>IF(B13="","",SUMIF(Sales!$C$7:$C$1006,B13,Sales!$E$7:$E$1006))</f>
        <v/>
      </c>
      <c r="J13" s="35">
        <f>IF(B13="","",N(G13)+N(H13)-N(I13))</f>
        <v/>
      </c>
      <c r="K13" s="14" t="n">
        <v>12</v>
      </c>
      <c r="L13" s="7">
        <f>IF(B13="","",IF(J13&lt;=0,"Out of stock",IF(J13&lt;=N(K13),"Reorder","OK")))</f>
        <v/>
      </c>
      <c r="M13" s="38">
        <f>IF(B13="","",MAX(0,J13)*N(E13))</f>
        <v/>
      </c>
      <c r="N13" s="51">
        <f>IF(OR(B13="",N(F13)=0),"",(F13-N(E13))/F13)</f>
        <v/>
      </c>
    </row>
    <row r="14">
      <c r="B14" s="13" t="inlineStr">
        <is>
          <t>APP-01</t>
        </is>
      </c>
      <c r="C14" s="13" t="inlineStr">
        <is>
          <t>Embroidered tote bag</t>
        </is>
      </c>
      <c r="D14" s="13" t="inlineStr">
        <is>
          <t>Accessories</t>
        </is>
      </c>
      <c r="E14" s="19" t="n">
        <v>6.4</v>
      </c>
      <c r="F14" s="19" t="n">
        <v>32</v>
      </c>
      <c r="G14" s="14" t="n">
        <v>30</v>
      </c>
      <c r="H14" s="14" t="n">
        <v>20</v>
      </c>
      <c r="I14" s="35">
        <f>IF(B14="","",SUMIF(Sales!$C$7:$C$1006,B14,Sales!$E$7:$E$1006))</f>
        <v/>
      </c>
      <c r="J14" s="35">
        <f>IF(B14="","",N(G14)+N(H14)-N(I14))</f>
        <v/>
      </c>
      <c r="K14" s="14" t="n">
        <v>8</v>
      </c>
      <c r="L14" s="7">
        <f>IF(B14="","",IF(J14&lt;=0,"Out of stock",IF(J14&lt;=N(K14),"Reorder","OK")))</f>
        <v/>
      </c>
      <c r="M14" s="38">
        <f>IF(B14="","",MAX(0,J14)*N(E14))</f>
        <v/>
      </c>
      <c r="N14" s="51">
        <f>IF(OR(B14="",N(F14)=0),"",(F14-N(E14))/F14)</f>
        <v/>
      </c>
    </row>
    <row r="15">
      <c r="B15" s="13" t="inlineStr">
        <is>
          <t>HOM-01</t>
        </is>
      </c>
      <c r="C15" s="13" t="inlineStr">
        <is>
          <t>Linen tea towel set</t>
        </is>
      </c>
      <c r="D15" s="13" t="inlineStr">
        <is>
          <t>Home decor</t>
        </is>
      </c>
      <c r="E15" s="19" t="n">
        <v>5.8</v>
      </c>
      <c r="F15" s="19" t="n">
        <v>24</v>
      </c>
      <c r="G15" s="14" t="n">
        <v>35</v>
      </c>
      <c r="H15" s="14" t="n">
        <v>0</v>
      </c>
      <c r="I15" s="35">
        <f>IF(B15="","",SUMIF(Sales!$C$7:$C$1006,B15,Sales!$E$7:$E$1006))</f>
        <v/>
      </c>
      <c r="J15" s="35">
        <f>IF(B15="","",N(G15)+N(H15)-N(I15))</f>
        <v/>
      </c>
      <c r="K15" s="14" t="n">
        <v>8</v>
      </c>
      <c r="L15" s="7">
        <f>IF(B15="","",IF(J15&lt;=0,"Out of stock",IF(J15&lt;=N(K15),"Reorder","OK")))</f>
        <v/>
      </c>
      <c r="M15" s="38">
        <f>IF(B15="","",MAX(0,J15)*N(E15))</f>
        <v/>
      </c>
      <c r="N15" s="51">
        <f>IF(OR(B15="",N(F15)=0),"",(F15-N(E15))/F15)</f>
        <v/>
      </c>
    </row>
    <row r="16">
      <c r="B16" s="13" t="inlineStr">
        <is>
          <t>HOM-02</t>
        </is>
      </c>
      <c r="C16" s="13" t="inlineStr">
        <is>
          <t>Ceramic trinket dish</t>
        </is>
      </c>
      <c r="D16" s="13" t="inlineStr">
        <is>
          <t>Home decor</t>
        </is>
      </c>
      <c r="E16" s="19" t="n">
        <v>3.9</v>
      </c>
      <c r="F16" s="19" t="n">
        <v>19</v>
      </c>
      <c r="G16" s="14" t="n">
        <v>45</v>
      </c>
      <c r="H16" s="14" t="n">
        <v>0</v>
      </c>
      <c r="I16" s="35">
        <f>IF(B16="","",SUMIF(Sales!$C$7:$C$1006,B16,Sales!$E$7:$E$1006))</f>
        <v/>
      </c>
      <c r="J16" s="35">
        <f>IF(B16="","",N(G16)+N(H16)-N(I16))</f>
        <v/>
      </c>
      <c r="K16" s="14" t="n">
        <v>10</v>
      </c>
      <c r="L16" s="7">
        <f>IF(B16="","",IF(J16&lt;=0,"Out of stock",IF(J16&lt;=N(K16),"Reorder","OK")))</f>
        <v/>
      </c>
      <c r="M16" s="38">
        <f>IF(B16="","",MAX(0,J16)*N(E16))</f>
        <v/>
      </c>
      <c r="N16" s="51">
        <f>IF(OR(B16="",N(F16)=0),"",(F16-N(E16))/F16)</f>
        <v/>
      </c>
    </row>
    <row r="17">
      <c r="B17" s="13" t="n"/>
      <c r="C17" s="13" t="n"/>
      <c r="D17" s="13" t="n"/>
      <c r="E17" s="19" t="n"/>
      <c r="F17" s="19" t="n"/>
      <c r="G17" s="14" t="n"/>
      <c r="H17" s="14" t="n"/>
      <c r="I17" s="35">
        <f>IF(B17="","",SUMIF(Sales!$C$7:$C$1006,B17,Sales!$E$7:$E$1006))</f>
        <v/>
      </c>
      <c r="J17" s="35">
        <f>IF(B17="","",N(G17)+N(H17)-N(I17))</f>
        <v/>
      </c>
      <c r="K17" s="14" t="n"/>
      <c r="L17" s="7">
        <f>IF(B17="","",IF(J17&lt;=0,"Out of stock",IF(J17&lt;=N(K17),"Reorder","OK")))</f>
        <v/>
      </c>
      <c r="M17" s="38">
        <f>IF(B17="","",MAX(0,J17)*N(E17))</f>
        <v/>
      </c>
      <c r="N17" s="51">
        <f>IF(OR(B17="",N(F17)=0),"",(F17-N(E17))/F17)</f>
        <v/>
      </c>
    </row>
    <row r="18">
      <c r="B18" s="13" t="n"/>
      <c r="C18" s="13" t="n"/>
      <c r="D18" s="13" t="n"/>
      <c r="E18" s="19" t="n"/>
      <c r="F18" s="19" t="n"/>
      <c r="G18" s="14" t="n"/>
      <c r="H18" s="14" t="n"/>
      <c r="I18" s="35">
        <f>IF(B18="","",SUMIF(Sales!$C$7:$C$1006,B18,Sales!$E$7:$E$1006))</f>
        <v/>
      </c>
      <c r="J18" s="35">
        <f>IF(B18="","",N(G18)+N(H18)-N(I18))</f>
        <v/>
      </c>
      <c r="K18" s="14" t="n"/>
      <c r="L18" s="7">
        <f>IF(B18="","",IF(J18&lt;=0,"Out of stock",IF(J18&lt;=N(K18),"Reorder","OK")))</f>
        <v/>
      </c>
      <c r="M18" s="38">
        <f>IF(B18="","",MAX(0,J18)*N(E18))</f>
        <v/>
      </c>
      <c r="N18" s="51">
        <f>IF(OR(B18="",N(F18)=0),"",(F18-N(E18))/F18)</f>
        <v/>
      </c>
    </row>
    <row r="19">
      <c r="B19" s="13" t="n"/>
      <c r="C19" s="13" t="n"/>
      <c r="D19" s="13" t="n"/>
      <c r="E19" s="19" t="n"/>
      <c r="F19" s="19" t="n"/>
      <c r="G19" s="14" t="n"/>
      <c r="H19" s="14" t="n"/>
      <c r="I19" s="35">
        <f>IF(B19="","",SUMIF(Sales!$C$7:$C$1006,B19,Sales!$E$7:$E$1006))</f>
        <v/>
      </c>
      <c r="J19" s="35">
        <f>IF(B19="","",N(G19)+N(H19)-N(I19))</f>
        <v/>
      </c>
      <c r="K19" s="14" t="n"/>
      <c r="L19" s="7">
        <f>IF(B19="","",IF(J19&lt;=0,"Out of stock",IF(J19&lt;=N(K19),"Reorder","OK")))</f>
        <v/>
      </c>
      <c r="M19" s="38">
        <f>IF(B19="","",MAX(0,J19)*N(E19))</f>
        <v/>
      </c>
      <c r="N19" s="51">
        <f>IF(OR(B19="",N(F19)=0),"",(F19-N(E19))/F19)</f>
        <v/>
      </c>
    </row>
    <row r="20">
      <c r="B20" s="13" t="n"/>
      <c r="C20" s="13" t="n"/>
      <c r="D20" s="13" t="n"/>
      <c r="E20" s="19" t="n"/>
      <c r="F20" s="19" t="n"/>
      <c r="G20" s="14" t="n"/>
      <c r="H20" s="14" t="n"/>
      <c r="I20" s="35">
        <f>IF(B20="","",SUMIF(Sales!$C$7:$C$1006,B20,Sales!$E$7:$E$1006))</f>
        <v/>
      </c>
      <c r="J20" s="35">
        <f>IF(B20="","",N(G20)+N(H20)-N(I20))</f>
        <v/>
      </c>
      <c r="K20" s="14" t="n"/>
      <c r="L20" s="7">
        <f>IF(B20="","",IF(J20&lt;=0,"Out of stock",IF(J20&lt;=N(K20),"Reorder","OK")))</f>
        <v/>
      </c>
      <c r="M20" s="38">
        <f>IF(B20="","",MAX(0,J20)*N(E20))</f>
        <v/>
      </c>
      <c r="N20" s="51">
        <f>IF(OR(B20="",N(F20)=0),"",(F20-N(E20))/F20)</f>
        <v/>
      </c>
    </row>
    <row r="21">
      <c r="B21" s="13" t="n"/>
      <c r="C21" s="13" t="n"/>
      <c r="D21" s="13" t="n"/>
      <c r="E21" s="19" t="n"/>
      <c r="F21" s="19" t="n"/>
      <c r="G21" s="14" t="n"/>
      <c r="H21" s="14" t="n"/>
      <c r="I21" s="35">
        <f>IF(B21="","",SUMIF(Sales!$C$7:$C$1006,B21,Sales!$E$7:$E$1006))</f>
        <v/>
      </c>
      <c r="J21" s="35">
        <f>IF(B21="","",N(G21)+N(H21)-N(I21))</f>
        <v/>
      </c>
      <c r="K21" s="14" t="n"/>
      <c r="L21" s="7">
        <f>IF(B21="","",IF(J21&lt;=0,"Out of stock",IF(J21&lt;=N(K21),"Reorder","OK")))</f>
        <v/>
      </c>
      <c r="M21" s="38">
        <f>IF(B21="","",MAX(0,J21)*N(E21))</f>
        <v/>
      </c>
      <c r="N21" s="51">
        <f>IF(OR(B21="",N(F21)=0),"",(F21-N(E21))/F21)</f>
        <v/>
      </c>
    </row>
    <row r="22">
      <c r="B22" s="52" t="inlineStr">
        <is>
          <t>🔒 Free lite version: 15 rows. Unlock more rows, charts and all features in the full version — see the "Upgrade to Full" tab.</t>
        </is>
      </c>
      <c r="C22" s="13" t="n"/>
      <c r="D22" s="13" t="n"/>
      <c r="E22" s="19" t="n"/>
      <c r="F22" s="19" t="n"/>
      <c r="G22" s="14" t="n"/>
      <c r="H22" s="14" t="n"/>
      <c r="I22" s="35" t="n"/>
      <c r="J22" s="35" t="n"/>
      <c r="K22" s="14" t="n"/>
      <c r="L22" s="7" t="n"/>
      <c r="M22" s="38" t="n"/>
      <c r="N22" s="51" t="n"/>
    </row>
    <row r="23" hidden="1">
      <c r="B23" s="13" t="n"/>
      <c r="C23" s="13" t="n"/>
      <c r="D23" s="13" t="n"/>
      <c r="E23" s="19" t="n"/>
      <c r="F23" s="19" t="n"/>
      <c r="G23" s="14" t="n"/>
      <c r="H23" s="14" t="n"/>
      <c r="I23" s="35">
        <f>IF(B23="","",SUMIF(Sales!$C$7:$C$1006,B23,Sales!$E$7:$E$1006))</f>
        <v/>
      </c>
      <c r="J23" s="35">
        <f>IF(B23="","",N(G23)+N(H23)-N(I23))</f>
        <v/>
      </c>
      <c r="K23" s="14" t="n"/>
      <c r="L23" s="7">
        <f>IF(B23="","",IF(J23&lt;=0,"Out of stock",IF(J23&lt;=N(K23),"Reorder","OK")))</f>
        <v/>
      </c>
      <c r="M23" s="38">
        <f>IF(B23="","",MAX(0,J23)*N(E23))</f>
        <v/>
      </c>
      <c r="N23" s="51">
        <f>IF(OR(B23="",N(F23)=0),"",(F23-N(E23))/F23)</f>
        <v/>
      </c>
    </row>
    <row r="24" hidden="1">
      <c r="B24" s="13" t="n"/>
      <c r="C24" s="13" t="n"/>
      <c r="D24" s="13" t="n"/>
      <c r="E24" s="19" t="n"/>
      <c r="F24" s="19" t="n"/>
      <c r="G24" s="14" t="n"/>
      <c r="H24" s="14" t="n"/>
      <c r="I24" s="35">
        <f>IF(B24="","",SUMIF(Sales!$C$7:$C$1006,B24,Sales!$E$7:$E$1006))</f>
        <v/>
      </c>
      <c r="J24" s="35">
        <f>IF(B24="","",N(G24)+N(H24)-N(I24))</f>
        <v/>
      </c>
      <c r="K24" s="14" t="n"/>
      <c r="L24" s="7">
        <f>IF(B24="","",IF(J24&lt;=0,"Out of stock",IF(J24&lt;=N(K24),"Reorder","OK")))</f>
        <v/>
      </c>
      <c r="M24" s="38">
        <f>IF(B24="","",MAX(0,J24)*N(E24))</f>
        <v/>
      </c>
      <c r="N24" s="51">
        <f>IF(OR(B24="",N(F24)=0),"",(F24-N(E24))/F24)</f>
        <v/>
      </c>
    </row>
    <row r="25" hidden="1">
      <c r="B25" s="13" t="n"/>
      <c r="C25" s="13" t="n"/>
      <c r="D25" s="13" t="n"/>
      <c r="E25" s="19" t="n"/>
      <c r="F25" s="19" t="n"/>
      <c r="G25" s="14" t="n"/>
      <c r="H25" s="14" t="n"/>
      <c r="I25" s="35">
        <f>IF(B25="","",SUMIF(Sales!$C$7:$C$1006,B25,Sales!$E$7:$E$1006))</f>
        <v/>
      </c>
      <c r="J25" s="35">
        <f>IF(B25="","",N(G25)+N(H25)-N(I25))</f>
        <v/>
      </c>
      <c r="K25" s="14" t="n"/>
      <c r="L25" s="7">
        <f>IF(B25="","",IF(J25&lt;=0,"Out of stock",IF(J25&lt;=N(K25),"Reorder","OK")))</f>
        <v/>
      </c>
      <c r="M25" s="38">
        <f>IF(B25="","",MAX(0,J25)*N(E25))</f>
        <v/>
      </c>
      <c r="N25" s="51">
        <f>IF(OR(B25="",N(F25)=0),"",(F25-N(E25))/F25)</f>
        <v/>
      </c>
    </row>
    <row r="26" hidden="1">
      <c r="B26" s="13" t="n"/>
      <c r="C26" s="13" t="n"/>
      <c r="D26" s="13" t="n"/>
      <c r="E26" s="19" t="n"/>
      <c r="F26" s="19" t="n"/>
      <c r="G26" s="14" t="n"/>
      <c r="H26" s="14" t="n"/>
      <c r="I26" s="35">
        <f>IF(B26="","",SUMIF(Sales!$C$7:$C$1006,B26,Sales!$E$7:$E$1006))</f>
        <v/>
      </c>
      <c r="J26" s="35">
        <f>IF(B26="","",N(G26)+N(H26)-N(I26))</f>
        <v/>
      </c>
      <c r="K26" s="14" t="n"/>
      <c r="L26" s="7">
        <f>IF(B26="","",IF(J26&lt;=0,"Out of stock",IF(J26&lt;=N(K26),"Reorder","OK")))</f>
        <v/>
      </c>
      <c r="M26" s="38">
        <f>IF(B26="","",MAX(0,J26)*N(E26))</f>
        <v/>
      </c>
      <c r="N26" s="51">
        <f>IF(OR(B26="",N(F26)=0),"",(F26-N(E26))/F26)</f>
        <v/>
      </c>
    </row>
    <row r="27" hidden="1">
      <c r="B27" s="13" t="n"/>
      <c r="C27" s="13" t="n"/>
      <c r="D27" s="13" t="n"/>
      <c r="E27" s="19" t="n"/>
      <c r="F27" s="19" t="n"/>
      <c r="G27" s="14" t="n"/>
      <c r="H27" s="14" t="n"/>
      <c r="I27" s="35">
        <f>IF(B27="","",SUMIF(Sales!$C$7:$C$1006,B27,Sales!$E$7:$E$1006))</f>
        <v/>
      </c>
      <c r="J27" s="35">
        <f>IF(B27="","",N(G27)+N(H27)-N(I27))</f>
        <v/>
      </c>
      <c r="K27" s="14" t="n"/>
      <c r="L27" s="7">
        <f>IF(B27="","",IF(J27&lt;=0,"Out of stock",IF(J27&lt;=N(K27),"Reorder","OK")))</f>
        <v/>
      </c>
      <c r="M27" s="38">
        <f>IF(B27="","",MAX(0,J27)*N(E27))</f>
        <v/>
      </c>
      <c r="N27" s="51">
        <f>IF(OR(B27="",N(F27)=0),"",(F27-N(E27))/F27)</f>
        <v/>
      </c>
    </row>
    <row r="28" hidden="1">
      <c r="B28" s="13" t="n"/>
      <c r="C28" s="13" t="n"/>
      <c r="D28" s="13" t="n"/>
      <c r="E28" s="19" t="n"/>
      <c r="F28" s="19" t="n"/>
      <c r="G28" s="14" t="n"/>
      <c r="H28" s="14" t="n"/>
      <c r="I28" s="35">
        <f>IF(B28="","",SUMIF(Sales!$C$7:$C$1006,B28,Sales!$E$7:$E$1006))</f>
        <v/>
      </c>
      <c r="J28" s="35">
        <f>IF(B28="","",N(G28)+N(H28)-N(I28))</f>
        <v/>
      </c>
      <c r="K28" s="14" t="n"/>
      <c r="L28" s="7">
        <f>IF(B28="","",IF(J28&lt;=0,"Out of stock",IF(J28&lt;=N(K28),"Reorder","OK")))</f>
        <v/>
      </c>
      <c r="M28" s="38">
        <f>IF(B28="","",MAX(0,J28)*N(E28))</f>
        <v/>
      </c>
      <c r="N28" s="51">
        <f>IF(OR(B28="",N(F28)=0),"",(F28-N(E28))/F28)</f>
        <v/>
      </c>
    </row>
    <row r="29" hidden="1">
      <c r="B29" s="13" t="n"/>
      <c r="C29" s="13" t="n"/>
      <c r="D29" s="13" t="n"/>
      <c r="E29" s="19" t="n"/>
      <c r="F29" s="19" t="n"/>
      <c r="G29" s="14" t="n"/>
      <c r="H29" s="14" t="n"/>
      <c r="I29" s="35">
        <f>IF(B29="","",SUMIF(Sales!$C$7:$C$1006,B29,Sales!$E$7:$E$1006))</f>
        <v/>
      </c>
      <c r="J29" s="35">
        <f>IF(B29="","",N(G29)+N(H29)-N(I29))</f>
        <v/>
      </c>
      <c r="K29" s="14" t="n"/>
      <c r="L29" s="7">
        <f>IF(B29="","",IF(J29&lt;=0,"Out of stock",IF(J29&lt;=N(K29),"Reorder","OK")))</f>
        <v/>
      </c>
      <c r="M29" s="38">
        <f>IF(B29="","",MAX(0,J29)*N(E29))</f>
        <v/>
      </c>
      <c r="N29" s="51">
        <f>IF(OR(B29="",N(F29)=0),"",(F29-N(E29))/F29)</f>
        <v/>
      </c>
    </row>
    <row r="30" hidden="1">
      <c r="B30" s="13" t="n"/>
      <c r="C30" s="13" t="n"/>
      <c r="D30" s="13" t="n"/>
      <c r="E30" s="19" t="n"/>
      <c r="F30" s="19" t="n"/>
      <c r="G30" s="14" t="n"/>
      <c r="H30" s="14" t="n"/>
      <c r="I30" s="35">
        <f>IF(B30="","",SUMIF(Sales!$C$7:$C$1006,B30,Sales!$E$7:$E$1006))</f>
        <v/>
      </c>
      <c r="J30" s="35">
        <f>IF(B30="","",N(G30)+N(H30)-N(I30))</f>
        <v/>
      </c>
      <c r="K30" s="14" t="n"/>
      <c r="L30" s="7">
        <f>IF(B30="","",IF(J30&lt;=0,"Out of stock",IF(J30&lt;=N(K30),"Reorder","OK")))</f>
        <v/>
      </c>
      <c r="M30" s="38">
        <f>IF(B30="","",MAX(0,J30)*N(E30))</f>
        <v/>
      </c>
      <c r="N30" s="51">
        <f>IF(OR(B30="",N(F30)=0),"",(F30-N(E30))/F30)</f>
        <v/>
      </c>
    </row>
    <row r="31" hidden="1">
      <c r="B31" s="13" t="n"/>
      <c r="C31" s="13" t="n"/>
      <c r="D31" s="13" t="n"/>
      <c r="E31" s="19" t="n"/>
      <c r="F31" s="19" t="n"/>
      <c r="G31" s="14" t="n"/>
      <c r="H31" s="14" t="n"/>
      <c r="I31" s="35">
        <f>IF(B31="","",SUMIF(Sales!$C$7:$C$1006,B31,Sales!$E$7:$E$1006))</f>
        <v/>
      </c>
      <c r="J31" s="35">
        <f>IF(B31="","",N(G31)+N(H31)-N(I31))</f>
        <v/>
      </c>
      <c r="K31" s="14" t="n"/>
      <c r="L31" s="7">
        <f>IF(B31="","",IF(J31&lt;=0,"Out of stock",IF(J31&lt;=N(K31),"Reorder","OK")))</f>
        <v/>
      </c>
      <c r="M31" s="38">
        <f>IF(B31="","",MAX(0,J31)*N(E31))</f>
        <v/>
      </c>
      <c r="N31" s="51">
        <f>IF(OR(B31="",N(F31)=0),"",(F31-N(E31))/F31)</f>
        <v/>
      </c>
    </row>
    <row r="32" hidden="1">
      <c r="B32" s="13" t="n"/>
      <c r="C32" s="13" t="n"/>
      <c r="D32" s="13" t="n"/>
      <c r="E32" s="19" t="n"/>
      <c r="F32" s="19" t="n"/>
      <c r="G32" s="14" t="n"/>
      <c r="H32" s="14" t="n"/>
      <c r="I32" s="35">
        <f>IF(B32="","",SUMIF(Sales!$C$7:$C$1006,B32,Sales!$E$7:$E$1006))</f>
        <v/>
      </c>
      <c r="J32" s="35">
        <f>IF(B32="","",N(G32)+N(H32)-N(I32))</f>
        <v/>
      </c>
      <c r="K32" s="14" t="n"/>
      <c r="L32" s="7">
        <f>IF(B32="","",IF(J32&lt;=0,"Out of stock",IF(J32&lt;=N(K32),"Reorder","OK")))</f>
        <v/>
      </c>
      <c r="M32" s="38">
        <f>IF(B32="","",MAX(0,J32)*N(E32))</f>
        <v/>
      </c>
      <c r="N32" s="51">
        <f>IF(OR(B32="",N(F32)=0),"",(F32-N(E32))/F32)</f>
        <v/>
      </c>
    </row>
    <row r="33" hidden="1">
      <c r="B33" s="13" t="n"/>
      <c r="C33" s="13" t="n"/>
      <c r="D33" s="13" t="n"/>
      <c r="E33" s="19" t="n"/>
      <c r="F33" s="19" t="n"/>
      <c r="G33" s="14" t="n"/>
      <c r="H33" s="14" t="n"/>
      <c r="I33" s="35">
        <f>IF(B33="","",SUMIF(Sales!$C$7:$C$1006,B33,Sales!$E$7:$E$1006))</f>
        <v/>
      </c>
      <c r="J33" s="35">
        <f>IF(B33="","",N(G33)+N(H33)-N(I33))</f>
        <v/>
      </c>
      <c r="K33" s="14" t="n"/>
      <c r="L33" s="7">
        <f>IF(B33="","",IF(J33&lt;=0,"Out of stock",IF(J33&lt;=N(K33),"Reorder","OK")))</f>
        <v/>
      </c>
      <c r="M33" s="38">
        <f>IF(B33="","",MAX(0,J33)*N(E33))</f>
        <v/>
      </c>
      <c r="N33" s="51">
        <f>IF(OR(B33="",N(F33)=0),"",(F33-N(E33))/F33)</f>
        <v/>
      </c>
    </row>
    <row r="34" hidden="1">
      <c r="B34" s="13" t="n"/>
      <c r="C34" s="13" t="n"/>
      <c r="D34" s="13" t="n"/>
      <c r="E34" s="19" t="n"/>
      <c r="F34" s="19" t="n"/>
      <c r="G34" s="14" t="n"/>
      <c r="H34" s="14" t="n"/>
      <c r="I34" s="35">
        <f>IF(B34="","",SUMIF(Sales!$C$7:$C$1006,B34,Sales!$E$7:$E$1006))</f>
        <v/>
      </c>
      <c r="J34" s="35">
        <f>IF(B34="","",N(G34)+N(H34)-N(I34))</f>
        <v/>
      </c>
      <c r="K34" s="14" t="n"/>
      <c r="L34" s="7">
        <f>IF(B34="","",IF(J34&lt;=0,"Out of stock",IF(J34&lt;=N(K34),"Reorder","OK")))</f>
        <v/>
      </c>
      <c r="M34" s="38">
        <f>IF(B34="","",MAX(0,J34)*N(E34))</f>
        <v/>
      </c>
      <c r="N34" s="51">
        <f>IF(OR(B34="",N(F34)=0),"",(F34-N(E34))/F34)</f>
        <v/>
      </c>
    </row>
    <row r="35" hidden="1">
      <c r="B35" s="13" t="n"/>
      <c r="C35" s="13" t="n"/>
      <c r="D35" s="13" t="n"/>
      <c r="E35" s="19" t="n"/>
      <c r="F35" s="19" t="n"/>
      <c r="G35" s="14" t="n"/>
      <c r="H35" s="14" t="n"/>
      <c r="I35" s="35">
        <f>IF(B35="","",SUMIF(Sales!$C$7:$C$1006,B35,Sales!$E$7:$E$1006))</f>
        <v/>
      </c>
      <c r="J35" s="35">
        <f>IF(B35="","",N(G35)+N(H35)-N(I35))</f>
        <v/>
      </c>
      <c r="K35" s="14" t="n"/>
      <c r="L35" s="7">
        <f>IF(B35="","",IF(J35&lt;=0,"Out of stock",IF(J35&lt;=N(K35),"Reorder","OK")))</f>
        <v/>
      </c>
      <c r="M35" s="38">
        <f>IF(B35="","",MAX(0,J35)*N(E35))</f>
        <v/>
      </c>
      <c r="N35" s="51">
        <f>IF(OR(B35="",N(F35)=0),"",(F35-N(E35))/F35)</f>
        <v/>
      </c>
    </row>
    <row r="36" hidden="1">
      <c r="B36" s="13" t="n"/>
      <c r="C36" s="13" t="n"/>
      <c r="D36" s="13" t="n"/>
      <c r="E36" s="19" t="n"/>
      <c r="F36" s="19" t="n"/>
      <c r="G36" s="14" t="n"/>
      <c r="H36" s="14" t="n"/>
      <c r="I36" s="35">
        <f>IF(B36="","",SUMIF(Sales!$C$7:$C$1006,B36,Sales!$E$7:$E$1006))</f>
        <v/>
      </c>
      <c r="J36" s="35">
        <f>IF(B36="","",N(G36)+N(H36)-N(I36))</f>
        <v/>
      </c>
      <c r="K36" s="14" t="n"/>
      <c r="L36" s="7">
        <f>IF(B36="","",IF(J36&lt;=0,"Out of stock",IF(J36&lt;=N(K36),"Reorder","OK")))</f>
        <v/>
      </c>
      <c r="M36" s="38">
        <f>IF(B36="","",MAX(0,J36)*N(E36))</f>
        <v/>
      </c>
      <c r="N36" s="51">
        <f>IF(OR(B36="",N(F36)=0),"",(F36-N(E36))/F36)</f>
        <v/>
      </c>
    </row>
    <row r="37" hidden="1">
      <c r="B37" s="13" t="n"/>
      <c r="C37" s="13" t="n"/>
      <c r="D37" s="13" t="n"/>
      <c r="E37" s="19" t="n"/>
      <c r="F37" s="19" t="n"/>
      <c r="G37" s="14" t="n"/>
      <c r="H37" s="14" t="n"/>
      <c r="I37" s="35">
        <f>IF(B37="","",SUMIF(Sales!$C$7:$C$1006,B37,Sales!$E$7:$E$1006))</f>
        <v/>
      </c>
      <c r="J37" s="35">
        <f>IF(B37="","",N(G37)+N(H37)-N(I37))</f>
        <v/>
      </c>
      <c r="K37" s="14" t="n"/>
      <c r="L37" s="7">
        <f>IF(B37="","",IF(J37&lt;=0,"Out of stock",IF(J37&lt;=N(K37),"Reorder","OK")))</f>
        <v/>
      </c>
      <c r="M37" s="38">
        <f>IF(B37="","",MAX(0,J37)*N(E37))</f>
        <v/>
      </c>
      <c r="N37" s="51">
        <f>IF(OR(B37="",N(F37)=0),"",(F37-N(E37))/F37)</f>
        <v/>
      </c>
    </row>
    <row r="38" hidden="1">
      <c r="B38" s="13" t="n"/>
      <c r="C38" s="13" t="n"/>
      <c r="D38" s="13" t="n"/>
      <c r="E38" s="19" t="n"/>
      <c r="F38" s="19" t="n"/>
      <c r="G38" s="14" t="n"/>
      <c r="H38" s="14" t="n"/>
      <c r="I38" s="35">
        <f>IF(B38="","",SUMIF(Sales!$C$7:$C$1006,B38,Sales!$E$7:$E$1006))</f>
        <v/>
      </c>
      <c r="J38" s="35">
        <f>IF(B38="","",N(G38)+N(H38)-N(I38))</f>
        <v/>
      </c>
      <c r="K38" s="14" t="n"/>
      <c r="L38" s="7">
        <f>IF(B38="","",IF(J38&lt;=0,"Out of stock",IF(J38&lt;=N(K38),"Reorder","OK")))</f>
        <v/>
      </c>
      <c r="M38" s="38">
        <f>IF(B38="","",MAX(0,J38)*N(E38))</f>
        <v/>
      </c>
      <c r="N38" s="51">
        <f>IF(OR(B38="",N(F38)=0),"",(F38-N(E38))/F38)</f>
        <v/>
      </c>
    </row>
    <row r="39" hidden="1">
      <c r="B39" s="13" t="n"/>
      <c r="C39" s="13" t="n"/>
      <c r="D39" s="13" t="n"/>
      <c r="E39" s="19" t="n"/>
      <c r="F39" s="19" t="n"/>
      <c r="G39" s="14" t="n"/>
      <c r="H39" s="14" t="n"/>
      <c r="I39" s="35">
        <f>IF(B39="","",SUMIF(Sales!$C$7:$C$1006,B39,Sales!$E$7:$E$1006))</f>
        <v/>
      </c>
      <c r="J39" s="35">
        <f>IF(B39="","",N(G39)+N(H39)-N(I39))</f>
        <v/>
      </c>
      <c r="K39" s="14" t="n"/>
      <c r="L39" s="7">
        <f>IF(B39="","",IF(J39&lt;=0,"Out of stock",IF(J39&lt;=N(K39),"Reorder","OK")))</f>
        <v/>
      </c>
      <c r="M39" s="38">
        <f>IF(B39="","",MAX(0,J39)*N(E39))</f>
        <v/>
      </c>
      <c r="N39" s="51">
        <f>IF(OR(B39="",N(F39)=0),"",(F39-N(E39))/F39)</f>
        <v/>
      </c>
    </row>
    <row r="40" hidden="1">
      <c r="B40" s="13" t="n"/>
      <c r="C40" s="13" t="n"/>
      <c r="D40" s="13" t="n"/>
      <c r="E40" s="19" t="n"/>
      <c r="F40" s="19" t="n"/>
      <c r="G40" s="14" t="n"/>
      <c r="H40" s="14" t="n"/>
      <c r="I40" s="35">
        <f>IF(B40="","",SUMIF(Sales!$C$7:$C$1006,B40,Sales!$E$7:$E$1006))</f>
        <v/>
      </c>
      <c r="J40" s="35">
        <f>IF(B40="","",N(G40)+N(H40)-N(I40))</f>
        <v/>
      </c>
      <c r="K40" s="14" t="n"/>
      <c r="L40" s="7">
        <f>IF(B40="","",IF(J40&lt;=0,"Out of stock",IF(J40&lt;=N(K40),"Reorder","OK")))</f>
        <v/>
      </c>
      <c r="M40" s="38">
        <f>IF(B40="","",MAX(0,J40)*N(E40))</f>
        <v/>
      </c>
      <c r="N40" s="51">
        <f>IF(OR(B40="",N(F40)=0),"",(F40-N(E40))/F40)</f>
        <v/>
      </c>
    </row>
    <row r="41" hidden="1">
      <c r="B41" s="13" t="n"/>
      <c r="C41" s="13" t="n"/>
      <c r="D41" s="13" t="n"/>
      <c r="E41" s="19" t="n"/>
      <c r="F41" s="19" t="n"/>
      <c r="G41" s="14" t="n"/>
      <c r="H41" s="14" t="n"/>
      <c r="I41" s="35">
        <f>IF(B41="","",SUMIF(Sales!$C$7:$C$1006,B41,Sales!$E$7:$E$1006))</f>
        <v/>
      </c>
      <c r="J41" s="35">
        <f>IF(B41="","",N(G41)+N(H41)-N(I41))</f>
        <v/>
      </c>
      <c r="K41" s="14" t="n"/>
      <c r="L41" s="7">
        <f>IF(B41="","",IF(J41&lt;=0,"Out of stock",IF(J41&lt;=N(K41),"Reorder","OK")))</f>
        <v/>
      </c>
      <c r="M41" s="38">
        <f>IF(B41="","",MAX(0,J41)*N(E41))</f>
        <v/>
      </c>
      <c r="N41" s="51">
        <f>IF(OR(B41="",N(F41)=0),"",(F41-N(E41))/F41)</f>
        <v/>
      </c>
    </row>
    <row r="42" hidden="1">
      <c r="B42" s="13" t="n"/>
      <c r="C42" s="13" t="n"/>
      <c r="D42" s="13" t="n"/>
      <c r="E42" s="19" t="n"/>
      <c r="F42" s="19" t="n"/>
      <c r="G42" s="14" t="n"/>
      <c r="H42" s="14" t="n"/>
      <c r="I42" s="35">
        <f>IF(B42="","",SUMIF(Sales!$C$7:$C$1006,B42,Sales!$E$7:$E$1006))</f>
        <v/>
      </c>
      <c r="J42" s="35">
        <f>IF(B42="","",N(G42)+N(H42)-N(I42))</f>
        <v/>
      </c>
      <c r="K42" s="14" t="n"/>
      <c r="L42" s="7">
        <f>IF(B42="","",IF(J42&lt;=0,"Out of stock",IF(J42&lt;=N(K42),"Reorder","OK")))</f>
        <v/>
      </c>
      <c r="M42" s="38">
        <f>IF(B42="","",MAX(0,J42)*N(E42))</f>
        <v/>
      </c>
      <c r="N42" s="51">
        <f>IF(OR(B42="",N(F42)=0),"",(F42-N(E42))/F42)</f>
        <v/>
      </c>
    </row>
    <row r="43" hidden="1">
      <c r="B43" s="13" t="n"/>
      <c r="C43" s="13" t="n"/>
      <c r="D43" s="13" t="n"/>
      <c r="E43" s="19" t="n"/>
      <c r="F43" s="19" t="n"/>
      <c r="G43" s="14" t="n"/>
      <c r="H43" s="14" t="n"/>
      <c r="I43" s="35">
        <f>IF(B43="","",SUMIF(Sales!$C$7:$C$1006,B43,Sales!$E$7:$E$1006))</f>
        <v/>
      </c>
      <c r="J43" s="35">
        <f>IF(B43="","",N(G43)+N(H43)-N(I43))</f>
        <v/>
      </c>
      <c r="K43" s="14" t="n"/>
      <c r="L43" s="7">
        <f>IF(B43="","",IF(J43&lt;=0,"Out of stock",IF(J43&lt;=N(K43),"Reorder","OK")))</f>
        <v/>
      </c>
      <c r="M43" s="38">
        <f>IF(B43="","",MAX(0,J43)*N(E43))</f>
        <v/>
      </c>
      <c r="N43" s="51">
        <f>IF(OR(B43="",N(F43)=0),"",(F43-N(E43))/F43)</f>
        <v/>
      </c>
    </row>
    <row r="44" hidden="1">
      <c r="B44" s="13" t="n"/>
      <c r="C44" s="13" t="n"/>
      <c r="D44" s="13" t="n"/>
      <c r="E44" s="19" t="n"/>
      <c r="F44" s="19" t="n"/>
      <c r="G44" s="14" t="n"/>
      <c r="H44" s="14" t="n"/>
      <c r="I44" s="35">
        <f>IF(B44="","",SUMIF(Sales!$C$7:$C$1006,B44,Sales!$E$7:$E$1006))</f>
        <v/>
      </c>
      <c r="J44" s="35">
        <f>IF(B44="","",N(G44)+N(H44)-N(I44))</f>
        <v/>
      </c>
      <c r="K44" s="14" t="n"/>
      <c r="L44" s="7">
        <f>IF(B44="","",IF(J44&lt;=0,"Out of stock",IF(J44&lt;=N(K44),"Reorder","OK")))</f>
        <v/>
      </c>
      <c r="M44" s="38">
        <f>IF(B44="","",MAX(0,J44)*N(E44))</f>
        <v/>
      </c>
      <c r="N44" s="51">
        <f>IF(OR(B44="",N(F44)=0),"",(F44-N(E44))/F44)</f>
        <v/>
      </c>
    </row>
    <row r="45" hidden="1">
      <c r="B45" s="13" t="n"/>
      <c r="C45" s="13" t="n"/>
      <c r="D45" s="13" t="n"/>
      <c r="E45" s="19" t="n"/>
      <c r="F45" s="19" t="n"/>
      <c r="G45" s="14" t="n"/>
      <c r="H45" s="14" t="n"/>
      <c r="I45" s="35">
        <f>IF(B45="","",SUMIF(Sales!$C$7:$C$1006,B45,Sales!$E$7:$E$1006))</f>
        <v/>
      </c>
      <c r="J45" s="35">
        <f>IF(B45="","",N(G45)+N(H45)-N(I45))</f>
        <v/>
      </c>
      <c r="K45" s="14" t="n"/>
      <c r="L45" s="7">
        <f>IF(B45="","",IF(J45&lt;=0,"Out of stock",IF(J45&lt;=N(K45),"Reorder","OK")))</f>
        <v/>
      </c>
      <c r="M45" s="38">
        <f>IF(B45="","",MAX(0,J45)*N(E45))</f>
        <v/>
      </c>
      <c r="N45" s="51">
        <f>IF(OR(B45="",N(F45)=0),"",(F45-N(E45))/F45)</f>
        <v/>
      </c>
    </row>
    <row r="46" hidden="1">
      <c r="B46" s="13" t="n"/>
      <c r="C46" s="13" t="n"/>
      <c r="D46" s="13" t="n"/>
      <c r="E46" s="19" t="n"/>
      <c r="F46" s="19" t="n"/>
      <c r="G46" s="14" t="n"/>
      <c r="H46" s="14" t="n"/>
      <c r="I46" s="35">
        <f>IF(B46="","",SUMIF(Sales!$C$7:$C$1006,B46,Sales!$E$7:$E$1006))</f>
        <v/>
      </c>
      <c r="J46" s="35">
        <f>IF(B46="","",N(G46)+N(H46)-N(I46))</f>
        <v/>
      </c>
      <c r="K46" s="14" t="n"/>
      <c r="L46" s="7">
        <f>IF(B46="","",IF(J46&lt;=0,"Out of stock",IF(J46&lt;=N(K46),"Reorder","OK")))</f>
        <v/>
      </c>
      <c r="M46" s="38">
        <f>IF(B46="","",MAX(0,J46)*N(E46))</f>
        <v/>
      </c>
      <c r="N46" s="51">
        <f>IF(OR(B46="",N(F46)=0),"",(F46-N(E46))/F46)</f>
        <v/>
      </c>
    </row>
    <row r="47" hidden="1">
      <c r="B47" s="13" t="n"/>
      <c r="C47" s="13" t="n"/>
      <c r="D47" s="13" t="n"/>
      <c r="E47" s="19" t="n"/>
      <c r="F47" s="19" t="n"/>
      <c r="G47" s="14" t="n"/>
      <c r="H47" s="14" t="n"/>
      <c r="I47" s="35">
        <f>IF(B47="","",SUMIF(Sales!$C$7:$C$1006,B47,Sales!$E$7:$E$1006))</f>
        <v/>
      </c>
      <c r="J47" s="35">
        <f>IF(B47="","",N(G47)+N(H47)-N(I47))</f>
        <v/>
      </c>
      <c r="K47" s="14" t="n"/>
      <c r="L47" s="7">
        <f>IF(B47="","",IF(J47&lt;=0,"Out of stock",IF(J47&lt;=N(K47),"Reorder","OK")))</f>
        <v/>
      </c>
      <c r="M47" s="38">
        <f>IF(B47="","",MAX(0,J47)*N(E47))</f>
        <v/>
      </c>
      <c r="N47" s="51">
        <f>IF(OR(B47="",N(F47)=0),"",(F47-N(E47))/F47)</f>
        <v/>
      </c>
    </row>
    <row r="48" hidden="1">
      <c r="B48" s="13" t="n"/>
      <c r="C48" s="13" t="n"/>
      <c r="D48" s="13" t="n"/>
      <c r="E48" s="19" t="n"/>
      <c r="F48" s="19" t="n"/>
      <c r="G48" s="14" t="n"/>
      <c r="H48" s="14" t="n"/>
      <c r="I48" s="35">
        <f>IF(B48="","",SUMIF(Sales!$C$7:$C$1006,B48,Sales!$E$7:$E$1006))</f>
        <v/>
      </c>
      <c r="J48" s="35">
        <f>IF(B48="","",N(G48)+N(H48)-N(I48))</f>
        <v/>
      </c>
      <c r="K48" s="14" t="n"/>
      <c r="L48" s="7">
        <f>IF(B48="","",IF(J48&lt;=0,"Out of stock",IF(J48&lt;=N(K48),"Reorder","OK")))</f>
        <v/>
      </c>
      <c r="M48" s="38">
        <f>IF(B48="","",MAX(0,J48)*N(E48))</f>
        <v/>
      </c>
      <c r="N48" s="51">
        <f>IF(OR(B48="",N(F48)=0),"",(F48-N(E48))/F48)</f>
        <v/>
      </c>
    </row>
    <row r="49" hidden="1">
      <c r="B49" s="13" t="n"/>
      <c r="C49" s="13" t="n"/>
      <c r="D49" s="13" t="n"/>
      <c r="E49" s="19" t="n"/>
      <c r="F49" s="19" t="n"/>
      <c r="G49" s="14" t="n"/>
      <c r="H49" s="14" t="n"/>
      <c r="I49" s="35">
        <f>IF(B49="","",SUMIF(Sales!$C$7:$C$1006,B49,Sales!$E$7:$E$1006))</f>
        <v/>
      </c>
      <c r="J49" s="35">
        <f>IF(B49="","",N(G49)+N(H49)-N(I49))</f>
        <v/>
      </c>
      <c r="K49" s="14" t="n"/>
      <c r="L49" s="7">
        <f>IF(B49="","",IF(J49&lt;=0,"Out of stock",IF(J49&lt;=N(K49),"Reorder","OK")))</f>
        <v/>
      </c>
      <c r="M49" s="38">
        <f>IF(B49="","",MAX(0,J49)*N(E49))</f>
        <v/>
      </c>
      <c r="N49" s="51">
        <f>IF(OR(B49="",N(F49)=0),"",(F49-N(E49))/F49)</f>
        <v/>
      </c>
    </row>
    <row r="50" hidden="1">
      <c r="B50" s="13" t="n"/>
      <c r="C50" s="13" t="n"/>
      <c r="D50" s="13" t="n"/>
      <c r="E50" s="19" t="n"/>
      <c r="F50" s="19" t="n"/>
      <c r="G50" s="14" t="n"/>
      <c r="H50" s="14" t="n"/>
      <c r="I50" s="35">
        <f>IF(B50="","",SUMIF(Sales!$C$7:$C$1006,B50,Sales!$E$7:$E$1006))</f>
        <v/>
      </c>
      <c r="J50" s="35">
        <f>IF(B50="","",N(G50)+N(H50)-N(I50))</f>
        <v/>
      </c>
      <c r="K50" s="14" t="n"/>
      <c r="L50" s="7">
        <f>IF(B50="","",IF(J50&lt;=0,"Out of stock",IF(J50&lt;=N(K50),"Reorder","OK")))</f>
        <v/>
      </c>
      <c r="M50" s="38">
        <f>IF(B50="","",MAX(0,J50)*N(E50))</f>
        <v/>
      </c>
      <c r="N50" s="51">
        <f>IF(OR(B50="",N(F50)=0),"",(F50-N(E50))/F50)</f>
        <v/>
      </c>
    </row>
    <row r="51" hidden="1">
      <c r="B51" s="13" t="n"/>
      <c r="C51" s="13" t="n"/>
      <c r="D51" s="13" t="n"/>
      <c r="E51" s="19" t="n"/>
      <c r="F51" s="19" t="n"/>
      <c r="G51" s="14" t="n"/>
      <c r="H51" s="14" t="n"/>
      <c r="I51" s="35">
        <f>IF(B51="","",SUMIF(Sales!$C$7:$C$1006,B51,Sales!$E$7:$E$1006))</f>
        <v/>
      </c>
      <c r="J51" s="35">
        <f>IF(B51="","",N(G51)+N(H51)-N(I51))</f>
        <v/>
      </c>
      <c r="K51" s="14" t="n"/>
      <c r="L51" s="7">
        <f>IF(B51="","",IF(J51&lt;=0,"Out of stock",IF(J51&lt;=N(K51),"Reorder","OK")))</f>
        <v/>
      </c>
      <c r="M51" s="38">
        <f>IF(B51="","",MAX(0,J51)*N(E51))</f>
        <v/>
      </c>
      <c r="N51" s="51">
        <f>IF(OR(B51="",N(F51)=0),"",(F51-N(E51))/F51)</f>
        <v/>
      </c>
    </row>
    <row r="52" hidden="1">
      <c r="B52" s="13" t="n"/>
      <c r="C52" s="13" t="n"/>
      <c r="D52" s="13" t="n"/>
      <c r="E52" s="19" t="n"/>
      <c r="F52" s="19" t="n"/>
      <c r="G52" s="14" t="n"/>
      <c r="H52" s="14" t="n"/>
      <c r="I52" s="35">
        <f>IF(B52="","",SUMIF(Sales!$C$7:$C$1006,B52,Sales!$E$7:$E$1006))</f>
        <v/>
      </c>
      <c r="J52" s="35">
        <f>IF(B52="","",N(G52)+N(H52)-N(I52))</f>
        <v/>
      </c>
      <c r="K52" s="14" t="n"/>
      <c r="L52" s="7">
        <f>IF(B52="","",IF(J52&lt;=0,"Out of stock",IF(J52&lt;=N(K52),"Reorder","OK")))</f>
        <v/>
      </c>
      <c r="M52" s="38">
        <f>IF(B52="","",MAX(0,J52)*N(E52))</f>
        <v/>
      </c>
      <c r="N52" s="51">
        <f>IF(OR(B52="",N(F52)=0),"",(F52-N(E52))/F52)</f>
        <v/>
      </c>
    </row>
    <row r="53" hidden="1">
      <c r="B53" s="13" t="n"/>
      <c r="C53" s="13" t="n"/>
      <c r="D53" s="13" t="n"/>
      <c r="E53" s="19" t="n"/>
      <c r="F53" s="19" t="n"/>
      <c r="G53" s="14" t="n"/>
      <c r="H53" s="14" t="n"/>
      <c r="I53" s="35">
        <f>IF(B53="","",SUMIF(Sales!$C$7:$C$1006,B53,Sales!$E$7:$E$1006))</f>
        <v/>
      </c>
      <c r="J53" s="35">
        <f>IF(B53="","",N(G53)+N(H53)-N(I53))</f>
        <v/>
      </c>
      <c r="K53" s="14" t="n"/>
      <c r="L53" s="7">
        <f>IF(B53="","",IF(J53&lt;=0,"Out of stock",IF(J53&lt;=N(K53),"Reorder","OK")))</f>
        <v/>
      </c>
      <c r="M53" s="38">
        <f>IF(B53="","",MAX(0,J53)*N(E53))</f>
        <v/>
      </c>
      <c r="N53" s="51">
        <f>IF(OR(B53="",N(F53)=0),"",(F53-N(E53))/F53)</f>
        <v/>
      </c>
    </row>
    <row r="54" hidden="1">
      <c r="B54" s="13" t="n"/>
      <c r="C54" s="13" t="n"/>
      <c r="D54" s="13" t="n"/>
      <c r="E54" s="19" t="n"/>
      <c r="F54" s="19" t="n"/>
      <c r="G54" s="14" t="n"/>
      <c r="H54" s="14" t="n"/>
      <c r="I54" s="35">
        <f>IF(B54="","",SUMIF(Sales!$C$7:$C$1006,B54,Sales!$E$7:$E$1006))</f>
        <v/>
      </c>
      <c r="J54" s="35">
        <f>IF(B54="","",N(G54)+N(H54)-N(I54))</f>
        <v/>
      </c>
      <c r="K54" s="14" t="n"/>
      <c r="L54" s="7">
        <f>IF(B54="","",IF(J54&lt;=0,"Out of stock",IF(J54&lt;=N(K54),"Reorder","OK")))</f>
        <v/>
      </c>
      <c r="M54" s="38">
        <f>IF(B54="","",MAX(0,J54)*N(E54))</f>
        <v/>
      </c>
      <c r="N54" s="51">
        <f>IF(OR(B54="",N(F54)=0),"",(F54-N(E54))/F54)</f>
        <v/>
      </c>
    </row>
    <row r="55" hidden="1">
      <c r="B55" s="13" t="n"/>
      <c r="C55" s="13" t="n"/>
      <c r="D55" s="13" t="n"/>
      <c r="E55" s="19" t="n"/>
      <c r="F55" s="19" t="n"/>
      <c r="G55" s="14" t="n"/>
      <c r="H55" s="14" t="n"/>
      <c r="I55" s="35">
        <f>IF(B55="","",SUMIF(Sales!$C$7:$C$1006,B55,Sales!$E$7:$E$1006))</f>
        <v/>
      </c>
      <c r="J55" s="35">
        <f>IF(B55="","",N(G55)+N(H55)-N(I55))</f>
        <v/>
      </c>
      <c r="K55" s="14" t="n"/>
      <c r="L55" s="7">
        <f>IF(B55="","",IF(J55&lt;=0,"Out of stock",IF(J55&lt;=N(K55),"Reorder","OK")))</f>
        <v/>
      </c>
      <c r="M55" s="38">
        <f>IF(B55="","",MAX(0,J55)*N(E55))</f>
        <v/>
      </c>
      <c r="N55" s="51">
        <f>IF(OR(B55="",N(F55)=0),"",(F55-N(E55))/F55)</f>
        <v/>
      </c>
    </row>
    <row r="56" hidden="1">
      <c r="B56" s="13" t="n"/>
      <c r="C56" s="13" t="n"/>
      <c r="D56" s="13" t="n"/>
      <c r="E56" s="19" t="n"/>
      <c r="F56" s="19" t="n"/>
      <c r="G56" s="14" t="n"/>
      <c r="H56" s="14" t="n"/>
      <c r="I56" s="35">
        <f>IF(B56="","",SUMIF(Sales!$C$7:$C$1006,B56,Sales!$E$7:$E$1006))</f>
        <v/>
      </c>
      <c r="J56" s="35">
        <f>IF(B56="","",N(G56)+N(H56)-N(I56))</f>
        <v/>
      </c>
      <c r="K56" s="14" t="n"/>
      <c r="L56" s="7">
        <f>IF(B56="","",IF(J56&lt;=0,"Out of stock",IF(J56&lt;=N(K56),"Reorder","OK")))</f>
        <v/>
      </c>
      <c r="M56" s="38">
        <f>IF(B56="","",MAX(0,J56)*N(E56))</f>
        <v/>
      </c>
      <c r="N56" s="51">
        <f>IF(OR(B56="",N(F56)=0),"",(F56-N(E56))/F56)</f>
        <v/>
      </c>
    </row>
    <row r="57" hidden="1">
      <c r="B57" s="13" t="n"/>
      <c r="C57" s="13" t="n"/>
      <c r="D57" s="13" t="n"/>
      <c r="E57" s="19" t="n"/>
      <c r="F57" s="19" t="n"/>
      <c r="G57" s="14" t="n"/>
      <c r="H57" s="14" t="n"/>
      <c r="I57" s="35">
        <f>IF(B57="","",SUMIF(Sales!$C$7:$C$1006,B57,Sales!$E$7:$E$1006))</f>
        <v/>
      </c>
      <c r="J57" s="35">
        <f>IF(B57="","",N(G57)+N(H57)-N(I57))</f>
        <v/>
      </c>
      <c r="K57" s="14" t="n"/>
      <c r="L57" s="7">
        <f>IF(B57="","",IF(J57&lt;=0,"Out of stock",IF(J57&lt;=N(K57),"Reorder","OK")))</f>
        <v/>
      </c>
      <c r="M57" s="38">
        <f>IF(B57="","",MAX(0,J57)*N(E57))</f>
        <v/>
      </c>
      <c r="N57" s="51">
        <f>IF(OR(B57="",N(F57)=0),"",(F57-N(E57))/F57)</f>
        <v/>
      </c>
    </row>
    <row r="58" hidden="1">
      <c r="B58" s="13" t="n"/>
      <c r="C58" s="13" t="n"/>
      <c r="D58" s="13" t="n"/>
      <c r="E58" s="19" t="n"/>
      <c r="F58" s="19" t="n"/>
      <c r="G58" s="14" t="n"/>
      <c r="H58" s="14" t="n"/>
      <c r="I58" s="35">
        <f>IF(B58="","",SUMIF(Sales!$C$7:$C$1006,B58,Sales!$E$7:$E$1006))</f>
        <v/>
      </c>
      <c r="J58" s="35">
        <f>IF(B58="","",N(G58)+N(H58)-N(I58))</f>
        <v/>
      </c>
      <c r="K58" s="14" t="n"/>
      <c r="L58" s="7">
        <f>IF(B58="","",IF(J58&lt;=0,"Out of stock",IF(J58&lt;=N(K58),"Reorder","OK")))</f>
        <v/>
      </c>
      <c r="M58" s="38">
        <f>IF(B58="","",MAX(0,J58)*N(E58))</f>
        <v/>
      </c>
      <c r="N58" s="51">
        <f>IF(OR(B58="",N(F58)=0),"",(F58-N(E58))/F58)</f>
        <v/>
      </c>
    </row>
    <row r="59" hidden="1">
      <c r="B59" s="13" t="n"/>
      <c r="C59" s="13" t="n"/>
      <c r="D59" s="13" t="n"/>
      <c r="E59" s="19" t="n"/>
      <c r="F59" s="19" t="n"/>
      <c r="G59" s="14" t="n"/>
      <c r="H59" s="14" t="n"/>
      <c r="I59" s="35">
        <f>IF(B59="","",SUMIF(Sales!$C$7:$C$1006,B59,Sales!$E$7:$E$1006))</f>
        <v/>
      </c>
      <c r="J59" s="35">
        <f>IF(B59="","",N(G59)+N(H59)-N(I59))</f>
        <v/>
      </c>
      <c r="K59" s="14" t="n"/>
      <c r="L59" s="7">
        <f>IF(B59="","",IF(J59&lt;=0,"Out of stock",IF(J59&lt;=N(K59),"Reorder","OK")))</f>
        <v/>
      </c>
      <c r="M59" s="38">
        <f>IF(B59="","",MAX(0,J59)*N(E59))</f>
        <v/>
      </c>
      <c r="N59" s="51">
        <f>IF(OR(B59="",N(F59)=0),"",(F59-N(E59))/F59)</f>
        <v/>
      </c>
    </row>
    <row r="60" hidden="1">
      <c r="B60" s="13" t="n"/>
      <c r="C60" s="13" t="n"/>
      <c r="D60" s="13" t="n"/>
      <c r="E60" s="19" t="n"/>
      <c r="F60" s="19" t="n"/>
      <c r="G60" s="14" t="n"/>
      <c r="H60" s="14" t="n"/>
      <c r="I60" s="35">
        <f>IF(B60="","",SUMIF(Sales!$C$7:$C$1006,B60,Sales!$E$7:$E$1006))</f>
        <v/>
      </c>
      <c r="J60" s="35">
        <f>IF(B60="","",N(G60)+N(H60)-N(I60))</f>
        <v/>
      </c>
      <c r="K60" s="14" t="n"/>
      <c r="L60" s="7">
        <f>IF(B60="","",IF(J60&lt;=0,"Out of stock",IF(J60&lt;=N(K60),"Reorder","OK")))</f>
        <v/>
      </c>
      <c r="M60" s="38">
        <f>IF(B60="","",MAX(0,J60)*N(E60))</f>
        <v/>
      </c>
      <c r="N60" s="51">
        <f>IF(OR(B60="",N(F60)=0),"",(F60-N(E60))/F60)</f>
        <v/>
      </c>
    </row>
    <row r="61" hidden="1">
      <c r="B61" s="13" t="n"/>
      <c r="C61" s="13" t="n"/>
      <c r="D61" s="13" t="n"/>
      <c r="E61" s="19" t="n"/>
      <c r="F61" s="19" t="n"/>
      <c r="G61" s="14" t="n"/>
      <c r="H61" s="14" t="n"/>
      <c r="I61" s="35">
        <f>IF(B61="","",SUMIF(Sales!$C$7:$C$1006,B61,Sales!$E$7:$E$1006))</f>
        <v/>
      </c>
      <c r="J61" s="35">
        <f>IF(B61="","",N(G61)+N(H61)-N(I61))</f>
        <v/>
      </c>
      <c r="K61" s="14" t="n"/>
      <c r="L61" s="7">
        <f>IF(B61="","",IF(J61&lt;=0,"Out of stock",IF(J61&lt;=N(K61),"Reorder","OK")))</f>
        <v/>
      </c>
      <c r="M61" s="38">
        <f>IF(B61="","",MAX(0,J61)*N(E61))</f>
        <v/>
      </c>
      <c r="N61" s="51">
        <f>IF(OR(B61="",N(F61)=0),"",(F61-N(E61))/F61)</f>
        <v/>
      </c>
    </row>
    <row r="62" hidden="1">
      <c r="B62" s="13" t="n"/>
      <c r="C62" s="13" t="n"/>
      <c r="D62" s="13" t="n"/>
      <c r="E62" s="19" t="n"/>
      <c r="F62" s="19" t="n"/>
      <c r="G62" s="14" t="n"/>
      <c r="H62" s="14" t="n"/>
      <c r="I62" s="35">
        <f>IF(B62="","",SUMIF(Sales!$C$7:$C$1006,B62,Sales!$E$7:$E$1006))</f>
        <v/>
      </c>
      <c r="J62" s="35">
        <f>IF(B62="","",N(G62)+N(H62)-N(I62))</f>
        <v/>
      </c>
      <c r="K62" s="14" t="n"/>
      <c r="L62" s="7">
        <f>IF(B62="","",IF(J62&lt;=0,"Out of stock",IF(J62&lt;=N(K62),"Reorder","OK")))</f>
        <v/>
      </c>
      <c r="M62" s="38">
        <f>IF(B62="","",MAX(0,J62)*N(E62))</f>
        <v/>
      </c>
      <c r="N62" s="51">
        <f>IF(OR(B62="",N(F62)=0),"",(F62-N(E62))/F62)</f>
        <v/>
      </c>
    </row>
    <row r="63" hidden="1">
      <c r="B63" s="13" t="n"/>
      <c r="C63" s="13" t="n"/>
      <c r="D63" s="13" t="n"/>
      <c r="E63" s="19" t="n"/>
      <c r="F63" s="19" t="n"/>
      <c r="G63" s="14" t="n"/>
      <c r="H63" s="14" t="n"/>
      <c r="I63" s="35">
        <f>IF(B63="","",SUMIF(Sales!$C$7:$C$1006,B63,Sales!$E$7:$E$1006))</f>
        <v/>
      </c>
      <c r="J63" s="35">
        <f>IF(B63="","",N(G63)+N(H63)-N(I63))</f>
        <v/>
      </c>
      <c r="K63" s="14" t="n"/>
      <c r="L63" s="7">
        <f>IF(B63="","",IF(J63&lt;=0,"Out of stock",IF(J63&lt;=N(K63),"Reorder","OK")))</f>
        <v/>
      </c>
      <c r="M63" s="38">
        <f>IF(B63="","",MAX(0,J63)*N(E63))</f>
        <v/>
      </c>
      <c r="N63" s="51">
        <f>IF(OR(B63="",N(F63)=0),"",(F63-N(E63))/F63)</f>
        <v/>
      </c>
    </row>
    <row r="64" hidden="1">
      <c r="B64" s="13" t="n"/>
      <c r="C64" s="13" t="n"/>
      <c r="D64" s="13" t="n"/>
      <c r="E64" s="19" t="n"/>
      <c r="F64" s="19" t="n"/>
      <c r="G64" s="14" t="n"/>
      <c r="H64" s="14" t="n"/>
      <c r="I64" s="35">
        <f>IF(B64="","",SUMIF(Sales!$C$7:$C$1006,B64,Sales!$E$7:$E$1006))</f>
        <v/>
      </c>
      <c r="J64" s="35">
        <f>IF(B64="","",N(G64)+N(H64)-N(I64))</f>
        <v/>
      </c>
      <c r="K64" s="14" t="n"/>
      <c r="L64" s="7">
        <f>IF(B64="","",IF(J64&lt;=0,"Out of stock",IF(J64&lt;=N(K64),"Reorder","OK")))</f>
        <v/>
      </c>
      <c r="M64" s="38">
        <f>IF(B64="","",MAX(0,J64)*N(E64))</f>
        <v/>
      </c>
      <c r="N64" s="51">
        <f>IF(OR(B64="",N(F64)=0),"",(F64-N(E64))/F64)</f>
        <v/>
      </c>
    </row>
    <row r="65" hidden="1">
      <c r="B65" s="13" t="n"/>
      <c r="C65" s="13" t="n"/>
      <c r="D65" s="13" t="n"/>
      <c r="E65" s="19" t="n"/>
      <c r="F65" s="19" t="n"/>
      <c r="G65" s="14" t="n"/>
      <c r="H65" s="14" t="n"/>
      <c r="I65" s="35">
        <f>IF(B65="","",SUMIF(Sales!$C$7:$C$1006,B65,Sales!$E$7:$E$1006))</f>
        <v/>
      </c>
      <c r="J65" s="35">
        <f>IF(B65="","",N(G65)+N(H65)-N(I65))</f>
        <v/>
      </c>
      <c r="K65" s="14" t="n"/>
      <c r="L65" s="7">
        <f>IF(B65="","",IF(J65&lt;=0,"Out of stock",IF(J65&lt;=N(K65),"Reorder","OK")))</f>
        <v/>
      </c>
      <c r="M65" s="38">
        <f>IF(B65="","",MAX(0,J65)*N(E65))</f>
        <v/>
      </c>
      <c r="N65" s="51">
        <f>IF(OR(B65="",N(F65)=0),"",(F65-N(E65))/F65)</f>
        <v/>
      </c>
    </row>
    <row r="66" hidden="1">
      <c r="B66" s="13" t="n"/>
      <c r="C66" s="13" t="n"/>
      <c r="D66" s="13" t="n"/>
      <c r="E66" s="19" t="n"/>
      <c r="F66" s="19" t="n"/>
      <c r="G66" s="14" t="n"/>
      <c r="H66" s="14" t="n"/>
      <c r="I66" s="35">
        <f>IF(B66="","",SUMIF(Sales!$C$7:$C$1006,B66,Sales!$E$7:$E$1006))</f>
        <v/>
      </c>
      <c r="J66" s="35">
        <f>IF(B66="","",N(G66)+N(H66)-N(I66))</f>
        <v/>
      </c>
      <c r="K66" s="14" t="n"/>
      <c r="L66" s="7">
        <f>IF(B66="","",IF(J66&lt;=0,"Out of stock",IF(J66&lt;=N(K66),"Reorder","OK")))</f>
        <v/>
      </c>
      <c r="M66" s="38">
        <f>IF(B66="","",MAX(0,J66)*N(E66))</f>
        <v/>
      </c>
      <c r="N66" s="51">
        <f>IF(OR(B66="",N(F66)=0),"",(F66-N(E66))/F66)</f>
        <v/>
      </c>
    </row>
    <row r="67" hidden="1">
      <c r="B67" s="13" t="n"/>
      <c r="C67" s="13" t="n"/>
      <c r="D67" s="13" t="n"/>
      <c r="E67" s="19" t="n"/>
      <c r="F67" s="19" t="n"/>
      <c r="G67" s="14" t="n"/>
      <c r="H67" s="14" t="n"/>
      <c r="I67" s="35">
        <f>IF(B67="","",SUMIF(Sales!$C$7:$C$1006,B67,Sales!$E$7:$E$1006))</f>
        <v/>
      </c>
      <c r="J67" s="35">
        <f>IF(B67="","",N(G67)+N(H67)-N(I67))</f>
        <v/>
      </c>
      <c r="K67" s="14" t="n"/>
      <c r="L67" s="7">
        <f>IF(B67="","",IF(J67&lt;=0,"Out of stock",IF(J67&lt;=N(K67),"Reorder","OK")))</f>
        <v/>
      </c>
      <c r="M67" s="38">
        <f>IF(B67="","",MAX(0,J67)*N(E67))</f>
        <v/>
      </c>
      <c r="N67" s="51">
        <f>IF(OR(B67="",N(F67)=0),"",(F67-N(E67))/F67)</f>
        <v/>
      </c>
    </row>
    <row r="68" hidden="1">
      <c r="B68" s="13" t="n"/>
      <c r="C68" s="13" t="n"/>
      <c r="D68" s="13" t="n"/>
      <c r="E68" s="19" t="n"/>
      <c r="F68" s="19" t="n"/>
      <c r="G68" s="14" t="n"/>
      <c r="H68" s="14" t="n"/>
      <c r="I68" s="35">
        <f>IF(B68="","",SUMIF(Sales!$C$7:$C$1006,B68,Sales!$E$7:$E$1006))</f>
        <v/>
      </c>
      <c r="J68" s="35">
        <f>IF(B68="","",N(G68)+N(H68)-N(I68))</f>
        <v/>
      </c>
      <c r="K68" s="14" t="n"/>
      <c r="L68" s="7">
        <f>IF(B68="","",IF(J68&lt;=0,"Out of stock",IF(J68&lt;=N(K68),"Reorder","OK")))</f>
        <v/>
      </c>
      <c r="M68" s="38">
        <f>IF(B68="","",MAX(0,J68)*N(E68))</f>
        <v/>
      </c>
      <c r="N68" s="51">
        <f>IF(OR(B68="",N(F68)=0),"",(F68-N(E68))/F68)</f>
        <v/>
      </c>
    </row>
    <row r="69" hidden="1">
      <c r="B69" s="13" t="n"/>
      <c r="C69" s="13" t="n"/>
      <c r="D69" s="13" t="n"/>
      <c r="E69" s="19" t="n"/>
      <c r="F69" s="19" t="n"/>
      <c r="G69" s="14" t="n"/>
      <c r="H69" s="14" t="n"/>
      <c r="I69" s="35">
        <f>IF(B69="","",SUMIF(Sales!$C$7:$C$1006,B69,Sales!$E$7:$E$1006))</f>
        <v/>
      </c>
      <c r="J69" s="35">
        <f>IF(B69="","",N(G69)+N(H69)-N(I69))</f>
        <v/>
      </c>
      <c r="K69" s="14" t="n"/>
      <c r="L69" s="7">
        <f>IF(B69="","",IF(J69&lt;=0,"Out of stock",IF(J69&lt;=N(K69),"Reorder","OK")))</f>
        <v/>
      </c>
      <c r="M69" s="38">
        <f>IF(B69="","",MAX(0,J69)*N(E69))</f>
        <v/>
      </c>
      <c r="N69" s="51">
        <f>IF(OR(B69="",N(F69)=0),"",(F69-N(E69))/F69)</f>
        <v/>
      </c>
    </row>
    <row r="70" hidden="1">
      <c r="B70" s="13" t="n"/>
      <c r="C70" s="13" t="n"/>
      <c r="D70" s="13" t="n"/>
      <c r="E70" s="19" t="n"/>
      <c r="F70" s="19" t="n"/>
      <c r="G70" s="14" t="n"/>
      <c r="H70" s="14" t="n"/>
      <c r="I70" s="35">
        <f>IF(B70="","",SUMIF(Sales!$C$7:$C$1006,B70,Sales!$E$7:$E$1006))</f>
        <v/>
      </c>
      <c r="J70" s="35">
        <f>IF(B70="","",N(G70)+N(H70)-N(I70))</f>
        <v/>
      </c>
      <c r="K70" s="14" t="n"/>
      <c r="L70" s="7">
        <f>IF(B70="","",IF(J70&lt;=0,"Out of stock",IF(J70&lt;=N(K70),"Reorder","OK")))</f>
        <v/>
      </c>
      <c r="M70" s="38">
        <f>IF(B70="","",MAX(0,J70)*N(E70))</f>
        <v/>
      </c>
      <c r="N70" s="51">
        <f>IF(OR(B70="",N(F70)=0),"",(F70-N(E70))/F70)</f>
        <v/>
      </c>
    </row>
    <row r="71" hidden="1">
      <c r="B71" s="13" t="n"/>
      <c r="C71" s="13" t="n"/>
      <c r="D71" s="13" t="n"/>
      <c r="E71" s="19" t="n"/>
      <c r="F71" s="19" t="n"/>
      <c r="G71" s="14" t="n"/>
      <c r="H71" s="14" t="n"/>
      <c r="I71" s="35">
        <f>IF(B71="","",SUMIF(Sales!$C$7:$C$1006,B71,Sales!$E$7:$E$1006))</f>
        <v/>
      </c>
      <c r="J71" s="35">
        <f>IF(B71="","",N(G71)+N(H71)-N(I71))</f>
        <v/>
      </c>
      <c r="K71" s="14" t="n"/>
      <c r="L71" s="7">
        <f>IF(B71="","",IF(J71&lt;=0,"Out of stock",IF(J71&lt;=N(K71),"Reorder","OK")))</f>
        <v/>
      </c>
      <c r="M71" s="38">
        <f>IF(B71="","",MAX(0,J71)*N(E71))</f>
        <v/>
      </c>
      <c r="N71" s="51">
        <f>IF(OR(B71="",N(F71)=0),"",(F71-N(E71))/F71)</f>
        <v/>
      </c>
    </row>
    <row r="72" hidden="1">
      <c r="B72" s="13" t="n"/>
      <c r="C72" s="13" t="n"/>
      <c r="D72" s="13" t="n"/>
      <c r="E72" s="19" t="n"/>
      <c r="F72" s="19" t="n"/>
      <c r="G72" s="14" t="n"/>
      <c r="H72" s="14" t="n"/>
      <c r="I72" s="35">
        <f>IF(B72="","",SUMIF(Sales!$C$7:$C$1006,B72,Sales!$E$7:$E$1006))</f>
        <v/>
      </c>
      <c r="J72" s="35">
        <f>IF(B72="","",N(G72)+N(H72)-N(I72))</f>
        <v/>
      </c>
      <c r="K72" s="14" t="n"/>
      <c r="L72" s="7">
        <f>IF(B72="","",IF(J72&lt;=0,"Out of stock",IF(J72&lt;=N(K72),"Reorder","OK")))</f>
        <v/>
      </c>
      <c r="M72" s="38">
        <f>IF(B72="","",MAX(0,J72)*N(E72))</f>
        <v/>
      </c>
      <c r="N72" s="51">
        <f>IF(OR(B72="",N(F72)=0),"",(F72-N(E72))/F72)</f>
        <v/>
      </c>
    </row>
    <row r="73" hidden="1">
      <c r="B73" s="13" t="n"/>
      <c r="C73" s="13" t="n"/>
      <c r="D73" s="13" t="n"/>
      <c r="E73" s="19" t="n"/>
      <c r="F73" s="19" t="n"/>
      <c r="G73" s="14" t="n"/>
      <c r="H73" s="14" t="n"/>
      <c r="I73" s="35">
        <f>IF(B73="","",SUMIF(Sales!$C$7:$C$1006,B73,Sales!$E$7:$E$1006))</f>
        <v/>
      </c>
      <c r="J73" s="35">
        <f>IF(B73="","",N(G73)+N(H73)-N(I73))</f>
        <v/>
      </c>
      <c r="K73" s="14" t="n"/>
      <c r="L73" s="7">
        <f>IF(B73="","",IF(J73&lt;=0,"Out of stock",IF(J73&lt;=N(K73),"Reorder","OK")))</f>
        <v/>
      </c>
      <c r="M73" s="38">
        <f>IF(B73="","",MAX(0,J73)*N(E73))</f>
        <v/>
      </c>
      <c r="N73" s="51">
        <f>IF(OR(B73="",N(F73)=0),"",(F73-N(E73))/F73)</f>
        <v/>
      </c>
    </row>
    <row r="74" hidden="1">
      <c r="B74" s="13" t="n"/>
      <c r="C74" s="13" t="n"/>
      <c r="D74" s="13" t="n"/>
      <c r="E74" s="19" t="n"/>
      <c r="F74" s="19" t="n"/>
      <c r="G74" s="14" t="n"/>
      <c r="H74" s="14" t="n"/>
      <c r="I74" s="35">
        <f>IF(B74="","",SUMIF(Sales!$C$7:$C$1006,B74,Sales!$E$7:$E$1006))</f>
        <v/>
      </c>
      <c r="J74" s="35">
        <f>IF(B74="","",N(G74)+N(H74)-N(I74))</f>
        <v/>
      </c>
      <c r="K74" s="14" t="n"/>
      <c r="L74" s="7">
        <f>IF(B74="","",IF(J74&lt;=0,"Out of stock",IF(J74&lt;=N(K74),"Reorder","OK")))</f>
        <v/>
      </c>
      <c r="M74" s="38">
        <f>IF(B74="","",MAX(0,J74)*N(E74))</f>
        <v/>
      </c>
      <c r="N74" s="51">
        <f>IF(OR(B74="",N(F74)=0),"",(F74-N(E74))/F74)</f>
        <v/>
      </c>
    </row>
    <row r="75" hidden="1">
      <c r="B75" s="13" t="n"/>
      <c r="C75" s="13" t="n"/>
      <c r="D75" s="13" t="n"/>
      <c r="E75" s="19" t="n"/>
      <c r="F75" s="19" t="n"/>
      <c r="G75" s="14" t="n"/>
      <c r="H75" s="14" t="n"/>
      <c r="I75" s="35">
        <f>IF(B75="","",SUMIF(Sales!$C$7:$C$1006,B75,Sales!$E$7:$E$1006))</f>
        <v/>
      </c>
      <c r="J75" s="35">
        <f>IF(B75="","",N(G75)+N(H75)-N(I75))</f>
        <v/>
      </c>
      <c r="K75" s="14" t="n"/>
      <c r="L75" s="7">
        <f>IF(B75="","",IF(J75&lt;=0,"Out of stock",IF(J75&lt;=N(K75),"Reorder","OK")))</f>
        <v/>
      </c>
      <c r="M75" s="38">
        <f>IF(B75="","",MAX(0,J75)*N(E75))</f>
        <v/>
      </c>
      <c r="N75" s="51">
        <f>IF(OR(B75="",N(F75)=0),"",(F75-N(E75))/F75)</f>
        <v/>
      </c>
    </row>
    <row r="76" hidden="1">
      <c r="B76" s="13" t="n"/>
      <c r="C76" s="13" t="n"/>
      <c r="D76" s="13" t="n"/>
      <c r="E76" s="19" t="n"/>
      <c r="F76" s="19" t="n"/>
      <c r="G76" s="14" t="n"/>
      <c r="H76" s="14" t="n"/>
      <c r="I76" s="35">
        <f>IF(B76="","",SUMIF(Sales!$C$7:$C$1006,B76,Sales!$E$7:$E$1006))</f>
        <v/>
      </c>
      <c r="J76" s="35">
        <f>IF(B76="","",N(G76)+N(H76)-N(I76))</f>
        <v/>
      </c>
      <c r="K76" s="14" t="n"/>
      <c r="L76" s="7">
        <f>IF(B76="","",IF(J76&lt;=0,"Out of stock",IF(J76&lt;=N(K76),"Reorder","OK")))</f>
        <v/>
      </c>
      <c r="M76" s="38">
        <f>IF(B76="","",MAX(0,J76)*N(E76))</f>
        <v/>
      </c>
      <c r="N76" s="51">
        <f>IF(OR(B76="",N(F76)=0),"",(F76-N(E76))/F76)</f>
        <v/>
      </c>
    </row>
    <row r="77" hidden="1">
      <c r="B77" s="13" t="n"/>
      <c r="C77" s="13" t="n"/>
      <c r="D77" s="13" t="n"/>
      <c r="E77" s="19" t="n"/>
      <c r="F77" s="19" t="n"/>
      <c r="G77" s="14" t="n"/>
      <c r="H77" s="14" t="n"/>
      <c r="I77" s="35">
        <f>IF(B77="","",SUMIF(Sales!$C$7:$C$1006,B77,Sales!$E$7:$E$1006))</f>
        <v/>
      </c>
      <c r="J77" s="35">
        <f>IF(B77="","",N(G77)+N(H77)-N(I77))</f>
        <v/>
      </c>
      <c r="K77" s="14" t="n"/>
      <c r="L77" s="7">
        <f>IF(B77="","",IF(J77&lt;=0,"Out of stock",IF(J77&lt;=N(K77),"Reorder","OK")))</f>
        <v/>
      </c>
      <c r="M77" s="38">
        <f>IF(B77="","",MAX(0,J77)*N(E77))</f>
        <v/>
      </c>
      <c r="N77" s="51">
        <f>IF(OR(B77="",N(F77)=0),"",(F77-N(E77))/F77)</f>
        <v/>
      </c>
    </row>
    <row r="78" hidden="1">
      <c r="B78" s="13" t="n"/>
      <c r="C78" s="13" t="n"/>
      <c r="D78" s="13" t="n"/>
      <c r="E78" s="19" t="n"/>
      <c r="F78" s="19" t="n"/>
      <c r="G78" s="14" t="n"/>
      <c r="H78" s="14" t="n"/>
      <c r="I78" s="35">
        <f>IF(B78="","",SUMIF(Sales!$C$7:$C$1006,B78,Sales!$E$7:$E$1006))</f>
        <v/>
      </c>
      <c r="J78" s="35">
        <f>IF(B78="","",N(G78)+N(H78)-N(I78))</f>
        <v/>
      </c>
      <c r="K78" s="14" t="n"/>
      <c r="L78" s="7">
        <f>IF(B78="","",IF(J78&lt;=0,"Out of stock",IF(J78&lt;=N(K78),"Reorder","OK")))</f>
        <v/>
      </c>
      <c r="M78" s="38">
        <f>IF(B78="","",MAX(0,J78)*N(E78))</f>
        <v/>
      </c>
      <c r="N78" s="51">
        <f>IF(OR(B78="",N(F78)=0),"",(F78-N(E78))/F78)</f>
        <v/>
      </c>
    </row>
    <row r="79" hidden="1">
      <c r="B79" s="13" t="n"/>
      <c r="C79" s="13" t="n"/>
      <c r="D79" s="13" t="n"/>
      <c r="E79" s="19" t="n"/>
      <c r="F79" s="19" t="n"/>
      <c r="G79" s="14" t="n"/>
      <c r="H79" s="14" t="n"/>
      <c r="I79" s="35">
        <f>IF(B79="","",SUMIF(Sales!$C$7:$C$1006,B79,Sales!$E$7:$E$1006))</f>
        <v/>
      </c>
      <c r="J79" s="35">
        <f>IF(B79="","",N(G79)+N(H79)-N(I79))</f>
        <v/>
      </c>
      <c r="K79" s="14" t="n"/>
      <c r="L79" s="7">
        <f>IF(B79="","",IF(J79&lt;=0,"Out of stock",IF(J79&lt;=N(K79),"Reorder","OK")))</f>
        <v/>
      </c>
      <c r="M79" s="38">
        <f>IF(B79="","",MAX(0,J79)*N(E79))</f>
        <v/>
      </c>
      <c r="N79" s="51">
        <f>IF(OR(B79="",N(F79)=0),"",(F79-N(E79))/F79)</f>
        <v/>
      </c>
    </row>
    <row r="80" hidden="1">
      <c r="B80" s="13" t="n"/>
      <c r="C80" s="13" t="n"/>
      <c r="D80" s="13" t="n"/>
      <c r="E80" s="19" t="n"/>
      <c r="F80" s="19" t="n"/>
      <c r="G80" s="14" t="n"/>
      <c r="H80" s="14" t="n"/>
      <c r="I80" s="35">
        <f>IF(B80="","",SUMIF(Sales!$C$7:$C$1006,B80,Sales!$E$7:$E$1006))</f>
        <v/>
      </c>
      <c r="J80" s="35">
        <f>IF(B80="","",N(G80)+N(H80)-N(I80))</f>
        <v/>
      </c>
      <c r="K80" s="14" t="n"/>
      <c r="L80" s="7">
        <f>IF(B80="","",IF(J80&lt;=0,"Out of stock",IF(J80&lt;=N(K80),"Reorder","OK")))</f>
        <v/>
      </c>
      <c r="M80" s="38">
        <f>IF(B80="","",MAX(0,J80)*N(E80))</f>
        <v/>
      </c>
      <c r="N80" s="51">
        <f>IF(OR(B80="",N(F80)=0),"",(F80-N(E80))/F80)</f>
        <v/>
      </c>
    </row>
    <row r="81" hidden="1">
      <c r="B81" s="13" t="n"/>
      <c r="C81" s="13" t="n"/>
      <c r="D81" s="13" t="n"/>
      <c r="E81" s="19" t="n"/>
      <c r="F81" s="19" t="n"/>
      <c r="G81" s="14" t="n"/>
      <c r="H81" s="14" t="n"/>
      <c r="I81" s="35">
        <f>IF(B81="","",SUMIF(Sales!$C$7:$C$1006,B81,Sales!$E$7:$E$1006))</f>
        <v/>
      </c>
      <c r="J81" s="35">
        <f>IF(B81="","",N(G81)+N(H81)-N(I81))</f>
        <v/>
      </c>
      <c r="K81" s="14" t="n"/>
      <c r="L81" s="7">
        <f>IF(B81="","",IF(J81&lt;=0,"Out of stock",IF(J81&lt;=N(K81),"Reorder","OK")))</f>
        <v/>
      </c>
      <c r="M81" s="38">
        <f>IF(B81="","",MAX(0,J81)*N(E81))</f>
        <v/>
      </c>
      <c r="N81" s="51">
        <f>IF(OR(B81="",N(F81)=0),"",(F81-N(E81))/F81)</f>
        <v/>
      </c>
    </row>
    <row r="82" hidden="1">
      <c r="B82" s="13" t="n"/>
      <c r="C82" s="13" t="n"/>
      <c r="D82" s="13" t="n"/>
      <c r="E82" s="19" t="n"/>
      <c r="F82" s="19" t="n"/>
      <c r="G82" s="14" t="n"/>
      <c r="H82" s="14" t="n"/>
      <c r="I82" s="35">
        <f>IF(B82="","",SUMIF(Sales!$C$7:$C$1006,B82,Sales!$E$7:$E$1006))</f>
        <v/>
      </c>
      <c r="J82" s="35">
        <f>IF(B82="","",N(G82)+N(H82)-N(I82))</f>
        <v/>
      </c>
      <c r="K82" s="14" t="n"/>
      <c r="L82" s="7">
        <f>IF(B82="","",IF(J82&lt;=0,"Out of stock",IF(J82&lt;=N(K82),"Reorder","OK")))</f>
        <v/>
      </c>
      <c r="M82" s="38">
        <f>IF(B82="","",MAX(0,J82)*N(E82))</f>
        <v/>
      </c>
      <c r="N82" s="51">
        <f>IF(OR(B82="",N(F82)=0),"",(F82-N(E82))/F82)</f>
        <v/>
      </c>
    </row>
    <row r="83" hidden="1">
      <c r="B83" s="13" t="n"/>
      <c r="C83" s="13" t="n"/>
      <c r="D83" s="13" t="n"/>
      <c r="E83" s="19" t="n"/>
      <c r="F83" s="19" t="n"/>
      <c r="G83" s="14" t="n"/>
      <c r="H83" s="14" t="n"/>
      <c r="I83" s="35">
        <f>IF(B83="","",SUMIF(Sales!$C$7:$C$1006,B83,Sales!$E$7:$E$1006))</f>
        <v/>
      </c>
      <c r="J83" s="35">
        <f>IF(B83="","",N(G83)+N(H83)-N(I83))</f>
        <v/>
      </c>
      <c r="K83" s="14" t="n"/>
      <c r="L83" s="7">
        <f>IF(B83="","",IF(J83&lt;=0,"Out of stock",IF(J83&lt;=N(K83),"Reorder","OK")))</f>
        <v/>
      </c>
      <c r="M83" s="38">
        <f>IF(B83="","",MAX(0,J83)*N(E83))</f>
        <v/>
      </c>
      <c r="N83" s="51">
        <f>IF(OR(B83="",N(F83)=0),"",(F83-N(E83))/F83)</f>
        <v/>
      </c>
    </row>
    <row r="84" hidden="1">
      <c r="B84" s="13" t="n"/>
      <c r="C84" s="13" t="n"/>
      <c r="D84" s="13" t="n"/>
      <c r="E84" s="19" t="n"/>
      <c r="F84" s="19" t="n"/>
      <c r="G84" s="14" t="n"/>
      <c r="H84" s="14" t="n"/>
      <c r="I84" s="35">
        <f>IF(B84="","",SUMIF(Sales!$C$7:$C$1006,B84,Sales!$E$7:$E$1006))</f>
        <v/>
      </c>
      <c r="J84" s="35">
        <f>IF(B84="","",N(G84)+N(H84)-N(I84))</f>
        <v/>
      </c>
      <c r="K84" s="14" t="n"/>
      <c r="L84" s="7">
        <f>IF(B84="","",IF(J84&lt;=0,"Out of stock",IF(J84&lt;=N(K84),"Reorder","OK")))</f>
        <v/>
      </c>
      <c r="M84" s="38">
        <f>IF(B84="","",MAX(0,J84)*N(E84))</f>
        <v/>
      </c>
      <c r="N84" s="51">
        <f>IF(OR(B84="",N(F84)=0),"",(F84-N(E84))/F84)</f>
        <v/>
      </c>
    </row>
    <row r="85" hidden="1">
      <c r="B85" s="13" t="n"/>
      <c r="C85" s="13" t="n"/>
      <c r="D85" s="13" t="n"/>
      <c r="E85" s="19" t="n"/>
      <c r="F85" s="19" t="n"/>
      <c r="G85" s="14" t="n"/>
      <c r="H85" s="14" t="n"/>
      <c r="I85" s="35">
        <f>IF(B85="","",SUMIF(Sales!$C$7:$C$1006,B85,Sales!$E$7:$E$1006))</f>
        <v/>
      </c>
      <c r="J85" s="35">
        <f>IF(B85="","",N(G85)+N(H85)-N(I85))</f>
        <v/>
      </c>
      <c r="K85" s="14" t="n"/>
      <c r="L85" s="7">
        <f>IF(B85="","",IF(J85&lt;=0,"Out of stock",IF(J85&lt;=N(K85),"Reorder","OK")))</f>
        <v/>
      </c>
      <c r="M85" s="38">
        <f>IF(B85="","",MAX(0,J85)*N(E85))</f>
        <v/>
      </c>
      <c r="N85" s="51">
        <f>IF(OR(B85="",N(F85)=0),"",(F85-N(E85))/F85)</f>
        <v/>
      </c>
    </row>
    <row r="86" hidden="1">
      <c r="B86" s="13" t="n"/>
      <c r="C86" s="13" t="n"/>
      <c r="D86" s="13" t="n"/>
      <c r="E86" s="19" t="n"/>
      <c r="F86" s="19" t="n"/>
      <c r="G86" s="14" t="n"/>
      <c r="H86" s="14" t="n"/>
      <c r="I86" s="35">
        <f>IF(B86="","",SUMIF(Sales!$C$7:$C$1006,B86,Sales!$E$7:$E$1006))</f>
        <v/>
      </c>
      <c r="J86" s="35">
        <f>IF(B86="","",N(G86)+N(H86)-N(I86))</f>
        <v/>
      </c>
      <c r="K86" s="14" t="n"/>
      <c r="L86" s="7">
        <f>IF(B86="","",IF(J86&lt;=0,"Out of stock",IF(J86&lt;=N(K86),"Reorder","OK")))</f>
        <v/>
      </c>
      <c r="M86" s="38">
        <f>IF(B86="","",MAX(0,J86)*N(E86))</f>
        <v/>
      </c>
      <c r="N86" s="51">
        <f>IF(OR(B86="",N(F86)=0),"",(F86-N(E86))/F86)</f>
        <v/>
      </c>
    </row>
    <row r="87" hidden="1">
      <c r="B87" s="13" t="n"/>
      <c r="C87" s="13" t="n"/>
      <c r="D87" s="13" t="n"/>
      <c r="E87" s="19" t="n"/>
      <c r="F87" s="19" t="n"/>
      <c r="G87" s="14" t="n"/>
      <c r="H87" s="14" t="n"/>
      <c r="I87" s="35">
        <f>IF(B87="","",SUMIF(Sales!$C$7:$C$1006,B87,Sales!$E$7:$E$1006))</f>
        <v/>
      </c>
      <c r="J87" s="35">
        <f>IF(B87="","",N(G87)+N(H87)-N(I87))</f>
        <v/>
      </c>
      <c r="K87" s="14" t="n"/>
      <c r="L87" s="7">
        <f>IF(B87="","",IF(J87&lt;=0,"Out of stock",IF(J87&lt;=N(K87),"Reorder","OK")))</f>
        <v/>
      </c>
      <c r="M87" s="38">
        <f>IF(B87="","",MAX(0,J87)*N(E87))</f>
        <v/>
      </c>
      <c r="N87" s="51">
        <f>IF(OR(B87="",N(F87)=0),"",(F87-N(E87))/F87)</f>
        <v/>
      </c>
    </row>
    <row r="88" hidden="1">
      <c r="B88" s="13" t="n"/>
      <c r="C88" s="13" t="n"/>
      <c r="D88" s="13" t="n"/>
      <c r="E88" s="19" t="n"/>
      <c r="F88" s="19" t="n"/>
      <c r="G88" s="14" t="n"/>
      <c r="H88" s="14" t="n"/>
      <c r="I88" s="35">
        <f>IF(B88="","",SUMIF(Sales!$C$7:$C$1006,B88,Sales!$E$7:$E$1006))</f>
        <v/>
      </c>
      <c r="J88" s="35">
        <f>IF(B88="","",N(G88)+N(H88)-N(I88))</f>
        <v/>
      </c>
      <c r="K88" s="14" t="n"/>
      <c r="L88" s="7">
        <f>IF(B88="","",IF(J88&lt;=0,"Out of stock",IF(J88&lt;=N(K88),"Reorder","OK")))</f>
        <v/>
      </c>
      <c r="M88" s="38">
        <f>IF(B88="","",MAX(0,J88)*N(E88))</f>
        <v/>
      </c>
      <c r="N88" s="51">
        <f>IF(OR(B88="",N(F88)=0),"",(F88-N(E88))/F88)</f>
        <v/>
      </c>
    </row>
    <row r="89" hidden="1">
      <c r="B89" s="13" t="n"/>
      <c r="C89" s="13" t="n"/>
      <c r="D89" s="13" t="n"/>
      <c r="E89" s="19" t="n"/>
      <c r="F89" s="19" t="n"/>
      <c r="G89" s="14" t="n"/>
      <c r="H89" s="14" t="n"/>
      <c r="I89" s="35">
        <f>IF(B89="","",SUMIF(Sales!$C$7:$C$1006,B89,Sales!$E$7:$E$1006))</f>
        <v/>
      </c>
      <c r="J89" s="35">
        <f>IF(B89="","",N(G89)+N(H89)-N(I89))</f>
        <v/>
      </c>
      <c r="K89" s="14" t="n"/>
      <c r="L89" s="7">
        <f>IF(B89="","",IF(J89&lt;=0,"Out of stock",IF(J89&lt;=N(K89),"Reorder","OK")))</f>
        <v/>
      </c>
      <c r="M89" s="38">
        <f>IF(B89="","",MAX(0,J89)*N(E89))</f>
        <v/>
      </c>
      <c r="N89" s="51">
        <f>IF(OR(B89="",N(F89)=0),"",(F89-N(E89))/F89)</f>
        <v/>
      </c>
    </row>
    <row r="90" hidden="1">
      <c r="B90" s="13" t="n"/>
      <c r="C90" s="13" t="n"/>
      <c r="D90" s="13" t="n"/>
      <c r="E90" s="19" t="n"/>
      <c r="F90" s="19" t="n"/>
      <c r="G90" s="14" t="n"/>
      <c r="H90" s="14" t="n"/>
      <c r="I90" s="35">
        <f>IF(B90="","",SUMIF(Sales!$C$7:$C$1006,B90,Sales!$E$7:$E$1006))</f>
        <v/>
      </c>
      <c r="J90" s="35">
        <f>IF(B90="","",N(G90)+N(H90)-N(I90))</f>
        <v/>
      </c>
      <c r="K90" s="14" t="n"/>
      <c r="L90" s="7">
        <f>IF(B90="","",IF(J90&lt;=0,"Out of stock",IF(J90&lt;=N(K90),"Reorder","OK")))</f>
        <v/>
      </c>
      <c r="M90" s="38">
        <f>IF(B90="","",MAX(0,J90)*N(E90))</f>
        <v/>
      </c>
      <c r="N90" s="51">
        <f>IF(OR(B90="",N(F90)=0),"",(F90-N(E90))/F90)</f>
        <v/>
      </c>
    </row>
    <row r="91" hidden="1">
      <c r="B91" s="13" t="n"/>
      <c r="C91" s="13" t="n"/>
      <c r="D91" s="13" t="n"/>
      <c r="E91" s="19" t="n"/>
      <c r="F91" s="19" t="n"/>
      <c r="G91" s="14" t="n"/>
      <c r="H91" s="14" t="n"/>
      <c r="I91" s="35">
        <f>IF(B91="","",SUMIF(Sales!$C$7:$C$1006,B91,Sales!$E$7:$E$1006))</f>
        <v/>
      </c>
      <c r="J91" s="35">
        <f>IF(B91="","",N(G91)+N(H91)-N(I91))</f>
        <v/>
      </c>
      <c r="K91" s="14" t="n"/>
      <c r="L91" s="7">
        <f>IF(B91="","",IF(J91&lt;=0,"Out of stock",IF(J91&lt;=N(K91),"Reorder","OK")))</f>
        <v/>
      </c>
      <c r="M91" s="38">
        <f>IF(B91="","",MAX(0,J91)*N(E91))</f>
        <v/>
      </c>
      <c r="N91" s="51">
        <f>IF(OR(B91="",N(F91)=0),"",(F91-N(E91))/F91)</f>
        <v/>
      </c>
    </row>
    <row r="92" hidden="1">
      <c r="B92" s="13" t="n"/>
      <c r="C92" s="13" t="n"/>
      <c r="D92" s="13" t="n"/>
      <c r="E92" s="19" t="n"/>
      <c r="F92" s="19" t="n"/>
      <c r="G92" s="14" t="n"/>
      <c r="H92" s="14" t="n"/>
      <c r="I92" s="35">
        <f>IF(B92="","",SUMIF(Sales!$C$7:$C$1006,B92,Sales!$E$7:$E$1006))</f>
        <v/>
      </c>
      <c r="J92" s="35">
        <f>IF(B92="","",N(G92)+N(H92)-N(I92))</f>
        <v/>
      </c>
      <c r="K92" s="14" t="n"/>
      <c r="L92" s="7">
        <f>IF(B92="","",IF(J92&lt;=0,"Out of stock",IF(J92&lt;=N(K92),"Reorder","OK")))</f>
        <v/>
      </c>
      <c r="M92" s="38">
        <f>IF(B92="","",MAX(0,J92)*N(E92))</f>
        <v/>
      </c>
      <c r="N92" s="51">
        <f>IF(OR(B92="",N(F92)=0),"",(F92-N(E92))/F92)</f>
        <v/>
      </c>
    </row>
    <row r="93" hidden="1">
      <c r="B93" s="13" t="n"/>
      <c r="C93" s="13" t="n"/>
      <c r="D93" s="13" t="n"/>
      <c r="E93" s="19" t="n"/>
      <c r="F93" s="19" t="n"/>
      <c r="G93" s="14" t="n"/>
      <c r="H93" s="14" t="n"/>
      <c r="I93" s="35">
        <f>IF(B93="","",SUMIF(Sales!$C$7:$C$1006,B93,Sales!$E$7:$E$1006))</f>
        <v/>
      </c>
      <c r="J93" s="35">
        <f>IF(B93="","",N(G93)+N(H93)-N(I93))</f>
        <v/>
      </c>
      <c r="K93" s="14" t="n"/>
      <c r="L93" s="7">
        <f>IF(B93="","",IF(J93&lt;=0,"Out of stock",IF(J93&lt;=N(K93),"Reorder","OK")))</f>
        <v/>
      </c>
      <c r="M93" s="38">
        <f>IF(B93="","",MAX(0,J93)*N(E93))</f>
        <v/>
      </c>
      <c r="N93" s="51">
        <f>IF(OR(B93="",N(F93)=0),"",(F93-N(E93))/F93)</f>
        <v/>
      </c>
    </row>
    <row r="94" hidden="1">
      <c r="B94" s="13" t="n"/>
      <c r="C94" s="13" t="n"/>
      <c r="D94" s="13" t="n"/>
      <c r="E94" s="19" t="n"/>
      <c r="F94" s="19" t="n"/>
      <c r="G94" s="14" t="n"/>
      <c r="H94" s="14" t="n"/>
      <c r="I94" s="35">
        <f>IF(B94="","",SUMIF(Sales!$C$7:$C$1006,B94,Sales!$E$7:$E$1006))</f>
        <v/>
      </c>
      <c r="J94" s="35">
        <f>IF(B94="","",N(G94)+N(H94)-N(I94))</f>
        <v/>
      </c>
      <c r="K94" s="14" t="n"/>
      <c r="L94" s="7">
        <f>IF(B94="","",IF(J94&lt;=0,"Out of stock",IF(J94&lt;=N(K94),"Reorder","OK")))</f>
        <v/>
      </c>
      <c r="M94" s="38">
        <f>IF(B94="","",MAX(0,J94)*N(E94))</f>
        <v/>
      </c>
      <c r="N94" s="51">
        <f>IF(OR(B94="",N(F94)=0),"",(F94-N(E94))/F94)</f>
        <v/>
      </c>
    </row>
    <row r="95" hidden="1">
      <c r="B95" s="13" t="n"/>
      <c r="C95" s="13" t="n"/>
      <c r="D95" s="13" t="n"/>
      <c r="E95" s="19" t="n"/>
      <c r="F95" s="19" t="n"/>
      <c r="G95" s="14" t="n"/>
      <c r="H95" s="14" t="n"/>
      <c r="I95" s="35">
        <f>IF(B95="","",SUMIF(Sales!$C$7:$C$1006,B95,Sales!$E$7:$E$1006))</f>
        <v/>
      </c>
      <c r="J95" s="35">
        <f>IF(B95="","",N(G95)+N(H95)-N(I95))</f>
        <v/>
      </c>
      <c r="K95" s="14" t="n"/>
      <c r="L95" s="7">
        <f>IF(B95="","",IF(J95&lt;=0,"Out of stock",IF(J95&lt;=N(K95),"Reorder","OK")))</f>
        <v/>
      </c>
      <c r="M95" s="38">
        <f>IF(B95="","",MAX(0,J95)*N(E95))</f>
        <v/>
      </c>
      <c r="N95" s="51">
        <f>IF(OR(B95="",N(F95)=0),"",(F95-N(E95))/F95)</f>
        <v/>
      </c>
    </row>
    <row r="96" hidden="1">
      <c r="B96" s="13" t="n"/>
      <c r="C96" s="13" t="n"/>
      <c r="D96" s="13" t="n"/>
      <c r="E96" s="19" t="n"/>
      <c r="F96" s="19" t="n"/>
      <c r="G96" s="14" t="n"/>
      <c r="H96" s="14" t="n"/>
      <c r="I96" s="35">
        <f>IF(B96="","",SUMIF(Sales!$C$7:$C$1006,B96,Sales!$E$7:$E$1006))</f>
        <v/>
      </c>
      <c r="J96" s="35">
        <f>IF(B96="","",N(G96)+N(H96)-N(I96))</f>
        <v/>
      </c>
      <c r="K96" s="14" t="n"/>
      <c r="L96" s="7">
        <f>IF(B96="","",IF(J96&lt;=0,"Out of stock",IF(J96&lt;=N(K96),"Reorder","OK")))</f>
        <v/>
      </c>
      <c r="M96" s="38">
        <f>IF(B96="","",MAX(0,J96)*N(E96))</f>
        <v/>
      </c>
      <c r="N96" s="51">
        <f>IF(OR(B96="",N(F96)=0),"",(F96-N(E96))/F96)</f>
        <v/>
      </c>
    </row>
    <row r="97" hidden="1">
      <c r="B97" s="13" t="n"/>
      <c r="C97" s="13" t="n"/>
      <c r="D97" s="13" t="n"/>
      <c r="E97" s="19" t="n"/>
      <c r="F97" s="19" t="n"/>
      <c r="G97" s="14" t="n"/>
      <c r="H97" s="14" t="n"/>
      <c r="I97" s="35">
        <f>IF(B97="","",SUMIF(Sales!$C$7:$C$1006,B97,Sales!$E$7:$E$1006))</f>
        <v/>
      </c>
      <c r="J97" s="35">
        <f>IF(B97="","",N(G97)+N(H97)-N(I97))</f>
        <v/>
      </c>
      <c r="K97" s="14" t="n"/>
      <c r="L97" s="7">
        <f>IF(B97="","",IF(J97&lt;=0,"Out of stock",IF(J97&lt;=N(K97),"Reorder","OK")))</f>
        <v/>
      </c>
      <c r="M97" s="38">
        <f>IF(B97="","",MAX(0,J97)*N(E97))</f>
        <v/>
      </c>
      <c r="N97" s="51">
        <f>IF(OR(B97="",N(F97)=0),"",(F97-N(E97))/F97)</f>
        <v/>
      </c>
    </row>
    <row r="98" hidden="1">
      <c r="B98" s="13" t="n"/>
      <c r="C98" s="13" t="n"/>
      <c r="D98" s="13" t="n"/>
      <c r="E98" s="19" t="n"/>
      <c r="F98" s="19" t="n"/>
      <c r="G98" s="14" t="n"/>
      <c r="H98" s="14" t="n"/>
      <c r="I98" s="35">
        <f>IF(B98="","",SUMIF(Sales!$C$7:$C$1006,B98,Sales!$E$7:$E$1006))</f>
        <v/>
      </c>
      <c r="J98" s="35">
        <f>IF(B98="","",N(G98)+N(H98)-N(I98))</f>
        <v/>
      </c>
      <c r="K98" s="14" t="n"/>
      <c r="L98" s="7">
        <f>IF(B98="","",IF(J98&lt;=0,"Out of stock",IF(J98&lt;=N(K98),"Reorder","OK")))</f>
        <v/>
      </c>
      <c r="M98" s="38">
        <f>IF(B98="","",MAX(0,J98)*N(E98))</f>
        <v/>
      </c>
      <c r="N98" s="51">
        <f>IF(OR(B98="",N(F98)=0),"",(F98-N(E98))/F98)</f>
        <v/>
      </c>
    </row>
    <row r="99" hidden="1">
      <c r="B99" s="13" t="n"/>
      <c r="C99" s="13" t="n"/>
      <c r="D99" s="13" t="n"/>
      <c r="E99" s="19" t="n"/>
      <c r="F99" s="19" t="n"/>
      <c r="G99" s="14" t="n"/>
      <c r="H99" s="14" t="n"/>
      <c r="I99" s="35">
        <f>IF(B99="","",SUMIF(Sales!$C$7:$C$1006,B99,Sales!$E$7:$E$1006))</f>
        <v/>
      </c>
      <c r="J99" s="35">
        <f>IF(B99="","",N(G99)+N(H99)-N(I99))</f>
        <v/>
      </c>
      <c r="K99" s="14" t="n"/>
      <c r="L99" s="7">
        <f>IF(B99="","",IF(J99&lt;=0,"Out of stock",IF(J99&lt;=N(K99),"Reorder","OK")))</f>
        <v/>
      </c>
      <c r="M99" s="38">
        <f>IF(B99="","",MAX(0,J99)*N(E99))</f>
        <v/>
      </c>
      <c r="N99" s="51">
        <f>IF(OR(B99="",N(F99)=0),"",(F99-N(E99))/F99)</f>
        <v/>
      </c>
    </row>
    <row r="100" hidden="1">
      <c r="B100" s="13" t="n"/>
      <c r="C100" s="13" t="n"/>
      <c r="D100" s="13" t="n"/>
      <c r="E100" s="19" t="n"/>
      <c r="F100" s="19" t="n"/>
      <c r="G100" s="14" t="n"/>
      <c r="H100" s="14" t="n"/>
      <c r="I100" s="35">
        <f>IF(B100="","",SUMIF(Sales!$C$7:$C$1006,B100,Sales!$E$7:$E$1006))</f>
        <v/>
      </c>
      <c r="J100" s="35">
        <f>IF(B100="","",N(G100)+N(H100)-N(I100))</f>
        <v/>
      </c>
      <c r="K100" s="14" t="n"/>
      <c r="L100" s="7">
        <f>IF(B100="","",IF(J100&lt;=0,"Out of stock",IF(J100&lt;=N(K100),"Reorder","OK")))</f>
        <v/>
      </c>
      <c r="M100" s="38">
        <f>IF(B100="","",MAX(0,J100)*N(E100))</f>
        <v/>
      </c>
      <c r="N100" s="51">
        <f>IF(OR(B100="",N(F100)=0),"",(F100-N(E100))/F100)</f>
        <v/>
      </c>
    </row>
    <row r="101" hidden="1">
      <c r="B101" s="13" t="n"/>
      <c r="C101" s="13" t="n"/>
      <c r="D101" s="13" t="n"/>
      <c r="E101" s="19" t="n"/>
      <c r="F101" s="19" t="n"/>
      <c r="G101" s="14" t="n"/>
      <c r="H101" s="14" t="n"/>
      <c r="I101" s="35">
        <f>IF(B101="","",SUMIF(Sales!$C$7:$C$1006,B101,Sales!$E$7:$E$1006))</f>
        <v/>
      </c>
      <c r="J101" s="35">
        <f>IF(B101="","",N(G101)+N(H101)-N(I101))</f>
        <v/>
      </c>
      <c r="K101" s="14" t="n"/>
      <c r="L101" s="7">
        <f>IF(B101="","",IF(J101&lt;=0,"Out of stock",IF(J101&lt;=N(K101),"Reorder","OK")))</f>
        <v/>
      </c>
      <c r="M101" s="38">
        <f>IF(B101="","",MAX(0,J101)*N(E101))</f>
        <v/>
      </c>
      <c r="N101" s="51">
        <f>IF(OR(B101="",N(F101)=0),"",(F101-N(E101))/F101)</f>
        <v/>
      </c>
    </row>
    <row r="102" hidden="1">
      <c r="B102" s="13" t="n"/>
      <c r="C102" s="13" t="n"/>
      <c r="D102" s="13" t="n"/>
      <c r="E102" s="19" t="n"/>
      <c r="F102" s="19" t="n"/>
      <c r="G102" s="14" t="n"/>
      <c r="H102" s="14" t="n"/>
      <c r="I102" s="35">
        <f>IF(B102="","",SUMIF(Sales!$C$7:$C$1006,B102,Sales!$E$7:$E$1006))</f>
        <v/>
      </c>
      <c r="J102" s="35">
        <f>IF(B102="","",N(G102)+N(H102)-N(I102))</f>
        <v/>
      </c>
      <c r="K102" s="14" t="n"/>
      <c r="L102" s="7">
        <f>IF(B102="","",IF(J102&lt;=0,"Out of stock",IF(J102&lt;=N(K102),"Reorder","OK")))</f>
        <v/>
      </c>
      <c r="M102" s="38">
        <f>IF(B102="","",MAX(0,J102)*N(E102))</f>
        <v/>
      </c>
      <c r="N102" s="51">
        <f>IF(OR(B102="",N(F102)=0),"",(F102-N(E102))/F102)</f>
        <v/>
      </c>
    </row>
    <row r="103" hidden="1">
      <c r="B103" s="13" t="n"/>
      <c r="C103" s="13" t="n"/>
      <c r="D103" s="13" t="n"/>
      <c r="E103" s="19" t="n"/>
      <c r="F103" s="19" t="n"/>
      <c r="G103" s="14" t="n"/>
      <c r="H103" s="14" t="n"/>
      <c r="I103" s="35">
        <f>IF(B103="","",SUMIF(Sales!$C$7:$C$1006,B103,Sales!$E$7:$E$1006))</f>
        <v/>
      </c>
      <c r="J103" s="35">
        <f>IF(B103="","",N(G103)+N(H103)-N(I103))</f>
        <v/>
      </c>
      <c r="K103" s="14" t="n"/>
      <c r="L103" s="7">
        <f>IF(B103="","",IF(J103&lt;=0,"Out of stock",IF(J103&lt;=N(K103),"Reorder","OK")))</f>
        <v/>
      </c>
      <c r="M103" s="38">
        <f>IF(B103="","",MAX(0,J103)*N(E103))</f>
        <v/>
      </c>
      <c r="N103" s="51">
        <f>IF(OR(B103="",N(F103)=0),"",(F103-N(E103))/F103)</f>
        <v/>
      </c>
    </row>
    <row r="104" hidden="1">
      <c r="B104" s="13" t="n"/>
      <c r="C104" s="13" t="n"/>
      <c r="D104" s="13" t="n"/>
      <c r="E104" s="19" t="n"/>
      <c r="F104" s="19" t="n"/>
      <c r="G104" s="14" t="n"/>
      <c r="H104" s="14" t="n"/>
      <c r="I104" s="35">
        <f>IF(B104="","",SUMIF(Sales!$C$7:$C$1006,B104,Sales!$E$7:$E$1006))</f>
        <v/>
      </c>
      <c r="J104" s="35">
        <f>IF(B104="","",N(G104)+N(H104)-N(I104))</f>
        <v/>
      </c>
      <c r="K104" s="14" t="n"/>
      <c r="L104" s="7">
        <f>IF(B104="","",IF(J104&lt;=0,"Out of stock",IF(J104&lt;=N(K104),"Reorder","OK")))</f>
        <v/>
      </c>
      <c r="M104" s="38">
        <f>IF(B104="","",MAX(0,J104)*N(E104))</f>
        <v/>
      </c>
      <c r="N104" s="51">
        <f>IF(OR(B104="",N(F104)=0),"",(F104-N(E104))/F104)</f>
        <v/>
      </c>
    </row>
    <row r="105" hidden="1">
      <c r="B105" s="13" t="n"/>
      <c r="C105" s="13" t="n"/>
      <c r="D105" s="13" t="n"/>
      <c r="E105" s="19" t="n"/>
      <c r="F105" s="19" t="n"/>
      <c r="G105" s="14" t="n"/>
      <c r="H105" s="14" t="n"/>
      <c r="I105" s="35">
        <f>IF(B105="","",SUMIF(Sales!$C$7:$C$1006,B105,Sales!$E$7:$E$1006))</f>
        <v/>
      </c>
      <c r="J105" s="35">
        <f>IF(B105="","",N(G105)+N(H105)-N(I105))</f>
        <v/>
      </c>
      <c r="K105" s="14" t="n"/>
      <c r="L105" s="7">
        <f>IF(B105="","",IF(J105&lt;=0,"Out of stock",IF(J105&lt;=N(K105),"Reorder","OK")))</f>
        <v/>
      </c>
      <c r="M105" s="38">
        <f>IF(B105="","",MAX(0,J105)*N(E105))</f>
        <v/>
      </c>
      <c r="N105" s="51">
        <f>IF(OR(B105="",N(F105)=0),"",(F105-N(E105))/F105)</f>
        <v/>
      </c>
    </row>
    <row r="106" hidden="1">
      <c r="B106" s="13" t="n"/>
      <c r="C106" s="13" t="n"/>
      <c r="D106" s="13" t="n"/>
      <c r="E106" s="19" t="n"/>
      <c r="F106" s="19" t="n"/>
      <c r="G106" s="14" t="n"/>
      <c r="H106" s="14" t="n"/>
      <c r="I106" s="35">
        <f>IF(B106="","",SUMIF(Sales!$C$7:$C$1006,B106,Sales!$E$7:$E$1006))</f>
        <v/>
      </c>
      <c r="J106" s="35">
        <f>IF(B106="","",N(G106)+N(H106)-N(I106))</f>
        <v/>
      </c>
      <c r="K106" s="14" t="n"/>
      <c r="L106" s="7">
        <f>IF(B106="","",IF(J106&lt;=0,"Out of stock",IF(J106&lt;=N(K106),"Reorder","OK")))</f>
        <v/>
      </c>
      <c r="M106" s="38">
        <f>IF(B106="","",MAX(0,J106)*N(E106))</f>
        <v/>
      </c>
      <c r="N106" s="51">
        <f>IF(OR(B106="",N(F106)=0),"",(F106-N(E106))/F106)</f>
        <v/>
      </c>
    </row>
    <row r="107" hidden="1">
      <c r="B107" s="13" t="n"/>
      <c r="C107" s="13" t="n"/>
      <c r="D107" s="13" t="n"/>
      <c r="E107" s="19" t="n"/>
      <c r="F107" s="19" t="n"/>
      <c r="G107" s="14" t="n"/>
      <c r="H107" s="14" t="n"/>
      <c r="I107" s="35">
        <f>IF(B107="","",SUMIF(Sales!$C$7:$C$1006,B107,Sales!$E$7:$E$1006))</f>
        <v/>
      </c>
      <c r="J107" s="35">
        <f>IF(B107="","",N(G107)+N(H107)-N(I107))</f>
        <v/>
      </c>
      <c r="K107" s="14" t="n"/>
      <c r="L107" s="7">
        <f>IF(B107="","",IF(J107&lt;=0,"Out of stock",IF(J107&lt;=N(K107),"Reorder","OK")))</f>
        <v/>
      </c>
      <c r="M107" s="38">
        <f>IF(B107="","",MAX(0,J107)*N(E107))</f>
        <v/>
      </c>
      <c r="N107" s="51">
        <f>IF(OR(B107="",N(F107)=0),"",(F107-N(E107))/F107)</f>
        <v/>
      </c>
    </row>
    <row r="108" hidden="1">
      <c r="B108" s="13" t="n"/>
      <c r="C108" s="13" t="n"/>
      <c r="D108" s="13" t="n"/>
      <c r="E108" s="19" t="n"/>
      <c r="F108" s="19" t="n"/>
      <c r="G108" s="14" t="n"/>
      <c r="H108" s="14" t="n"/>
      <c r="I108" s="35">
        <f>IF(B108="","",SUMIF(Sales!$C$7:$C$1006,B108,Sales!$E$7:$E$1006))</f>
        <v/>
      </c>
      <c r="J108" s="35">
        <f>IF(B108="","",N(G108)+N(H108)-N(I108))</f>
        <v/>
      </c>
      <c r="K108" s="14" t="n"/>
      <c r="L108" s="7">
        <f>IF(B108="","",IF(J108&lt;=0,"Out of stock",IF(J108&lt;=N(K108),"Reorder","OK")))</f>
        <v/>
      </c>
      <c r="M108" s="38">
        <f>IF(B108="","",MAX(0,J108)*N(E108))</f>
        <v/>
      </c>
      <c r="N108" s="51">
        <f>IF(OR(B108="",N(F108)=0),"",(F108-N(E108))/F108)</f>
        <v/>
      </c>
    </row>
    <row r="109" hidden="1">
      <c r="B109" s="13" t="n"/>
      <c r="C109" s="13" t="n"/>
      <c r="D109" s="13" t="n"/>
      <c r="E109" s="19" t="n"/>
      <c r="F109" s="19" t="n"/>
      <c r="G109" s="14" t="n"/>
      <c r="H109" s="14" t="n"/>
      <c r="I109" s="35">
        <f>IF(B109="","",SUMIF(Sales!$C$7:$C$1006,B109,Sales!$E$7:$E$1006))</f>
        <v/>
      </c>
      <c r="J109" s="35">
        <f>IF(B109="","",N(G109)+N(H109)-N(I109))</f>
        <v/>
      </c>
      <c r="K109" s="14" t="n"/>
      <c r="L109" s="7">
        <f>IF(B109="","",IF(J109&lt;=0,"Out of stock",IF(J109&lt;=N(K109),"Reorder","OK")))</f>
        <v/>
      </c>
      <c r="M109" s="38">
        <f>IF(B109="","",MAX(0,J109)*N(E109))</f>
        <v/>
      </c>
      <c r="N109" s="51">
        <f>IF(OR(B109="",N(F109)=0),"",(F109-N(E109))/F109)</f>
        <v/>
      </c>
    </row>
    <row r="110" hidden="1">
      <c r="B110" s="13" t="n"/>
      <c r="C110" s="13" t="n"/>
      <c r="D110" s="13" t="n"/>
      <c r="E110" s="19" t="n"/>
      <c r="F110" s="19" t="n"/>
      <c r="G110" s="14" t="n"/>
      <c r="H110" s="14" t="n"/>
      <c r="I110" s="35">
        <f>IF(B110="","",SUMIF(Sales!$C$7:$C$1006,B110,Sales!$E$7:$E$1006))</f>
        <v/>
      </c>
      <c r="J110" s="35">
        <f>IF(B110="","",N(G110)+N(H110)-N(I110))</f>
        <v/>
      </c>
      <c r="K110" s="14" t="n"/>
      <c r="L110" s="7">
        <f>IF(B110="","",IF(J110&lt;=0,"Out of stock",IF(J110&lt;=N(K110),"Reorder","OK")))</f>
        <v/>
      </c>
      <c r="M110" s="38">
        <f>IF(B110="","",MAX(0,J110)*N(E110))</f>
        <v/>
      </c>
      <c r="N110" s="51">
        <f>IF(OR(B110="",N(F110)=0),"",(F110-N(E110))/F110)</f>
        <v/>
      </c>
    </row>
    <row r="111" hidden="1">
      <c r="B111" s="13" t="n"/>
      <c r="C111" s="13" t="n"/>
      <c r="D111" s="13" t="n"/>
      <c r="E111" s="19" t="n"/>
      <c r="F111" s="19" t="n"/>
      <c r="G111" s="14" t="n"/>
      <c r="H111" s="14" t="n"/>
      <c r="I111" s="35">
        <f>IF(B111="","",SUMIF(Sales!$C$7:$C$1006,B111,Sales!$E$7:$E$1006))</f>
        <v/>
      </c>
      <c r="J111" s="35">
        <f>IF(B111="","",N(G111)+N(H111)-N(I111))</f>
        <v/>
      </c>
      <c r="K111" s="14" t="n"/>
      <c r="L111" s="7">
        <f>IF(B111="","",IF(J111&lt;=0,"Out of stock",IF(J111&lt;=N(K111),"Reorder","OK")))</f>
        <v/>
      </c>
      <c r="M111" s="38">
        <f>IF(B111="","",MAX(0,J111)*N(E111))</f>
        <v/>
      </c>
      <c r="N111" s="51">
        <f>IF(OR(B111="",N(F111)=0),"",(F111-N(E111))/F111)</f>
        <v/>
      </c>
    </row>
    <row r="112" hidden="1">
      <c r="B112" s="13" t="n"/>
      <c r="C112" s="13" t="n"/>
      <c r="D112" s="13" t="n"/>
      <c r="E112" s="19" t="n"/>
      <c r="F112" s="19" t="n"/>
      <c r="G112" s="14" t="n"/>
      <c r="H112" s="14" t="n"/>
      <c r="I112" s="35">
        <f>IF(B112="","",SUMIF(Sales!$C$7:$C$1006,B112,Sales!$E$7:$E$1006))</f>
        <v/>
      </c>
      <c r="J112" s="35">
        <f>IF(B112="","",N(G112)+N(H112)-N(I112))</f>
        <v/>
      </c>
      <c r="K112" s="14" t="n"/>
      <c r="L112" s="7">
        <f>IF(B112="","",IF(J112&lt;=0,"Out of stock",IF(J112&lt;=N(K112),"Reorder","OK")))</f>
        <v/>
      </c>
      <c r="M112" s="38">
        <f>IF(B112="","",MAX(0,J112)*N(E112))</f>
        <v/>
      </c>
      <c r="N112" s="51">
        <f>IF(OR(B112="",N(F112)=0),"",(F112-N(E112))/F112)</f>
        <v/>
      </c>
    </row>
    <row r="113" hidden="1">
      <c r="B113" s="13" t="n"/>
      <c r="C113" s="13" t="n"/>
      <c r="D113" s="13" t="n"/>
      <c r="E113" s="19" t="n"/>
      <c r="F113" s="19" t="n"/>
      <c r="G113" s="14" t="n"/>
      <c r="H113" s="14" t="n"/>
      <c r="I113" s="35">
        <f>IF(B113="","",SUMIF(Sales!$C$7:$C$1006,B113,Sales!$E$7:$E$1006))</f>
        <v/>
      </c>
      <c r="J113" s="35">
        <f>IF(B113="","",N(G113)+N(H113)-N(I113))</f>
        <v/>
      </c>
      <c r="K113" s="14" t="n"/>
      <c r="L113" s="7">
        <f>IF(B113="","",IF(J113&lt;=0,"Out of stock",IF(J113&lt;=N(K113),"Reorder","OK")))</f>
        <v/>
      </c>
      <c r="M113" s="38">
        <f>IF(B113="","",MAX(0,J113)*N(E113))</f>
        <v/>
      </c>
      <c r="N113" s="51">
        <f>IF(OR(B113="",N(F113)=0),"",(F113-N(E113))/F113)</f>
        <v/>
      </c>
    </row>
    <row r="114" hidden="1">
      <c r="B114" s="13" t="n"/>
      <c r="C114" s="13" t="n"/>
      <c r="D114" s="13" t="n"/>
      <c r="E114" s="19" t="n"/>
      <c r="F114" s="19" t="n"/>
      <c r="G114" s="14" t="n"/>
      <c r="H114" s="14" t="n"/>
      <c r="I114" s="35">
        <f>IF(B114="","",SUMIF(Sales!$C$7:$C$1006,B114,Sales!$E$7:$E$1006))</f>
        <v/>
      </c>
      <c r="J114" s="35">
        <f>IF(B114="","",N(G114)+N(H114)-N(I114))</f>
        <v/>
      </c>
      <c r="K114" s="14" t="n"/>
      <c r="L114" s="7">
        <f>IF(B114="","",IF(J114&lt;=0,"Out of stock",IF(J114&lt;=N(K114),"Reorder","OK")))</f>
        <v/>
      </c>
      <c r="M114" s="38">
        <f>IF(B114="","",MAX(0,J114)*N(E114))</f>
        <v/>
      </c>
      <c r="N114" s="51">
        <f>IF(OR(B114="",N(F114)=0),"",(F114-N(E114))/F114)</f>
        <v/>
      </c>
    </row>
    <row r="115" hidden="1">
      <c r="B115" s="13" t="n"/>
      <c r="C115" s="13" t="n"/>
      <c r="D115" s="13" t="n"/>
      <c r="E115" s="19" t="n"/>
      <c r="F115" s="19" t="n"/>
      <c r="G115" s="14" t="n"/>
      <c r="H115" s="14" t="n"/>
      <c r="I115" s="35">
        <f>IF(B115="","",SUMIF(Sales!$C$7:$C$1006,B115,Sales!$E$7:$E$1006))</f>
        <v/>
      </c>
      <c r="J115" s="35">
        <f>IF(B115="","",N(G115)+N(H115)-N(I115))</f>
        <v/>
      </c>
      <c r="K115" s="14" t="n"/>
      <c r="L115" s="7">
        <f>IF(B115="","",IF(J115&lt;=0,"Out of stock",IF(J115&lt;=N(K115),"Reorder","OK")))</f>
        <v/>
      </c>
      <c r="M115" s="38">
        <f>IF(B115="","",MAX(0,J115)*N(E115))</f>
        <v/>
      </c>
      <c r="N115" s="51">
        <f>IF(OR(B115="",N(F115)=0),"",(F115-N(E115))/F115)</f>
        <v/>
      </c>
    </row>
    <row r="116" hidden="1">
      <c r="B116" s="13" t="n"/>
      <c r="C116" s="13" t="n"/>
      <c r="D116" s="13" t="n"/>
      <c r="E116" s="19" t="n"/>
      <c r="F116" s="19" t="n"/>
      <c r="G116" s="14" t="n"/>
      <c r="H116" s="14" t="n"/>
      <c r="I116" s="35">
        <f>IF(B116="","",SUMIF(Sales!$C$7:$C$1006,B116,Sales!$E$7:$E$1006))</f>
        <v/>
      </c>
      <c r="J116" s="35">
        <f>IF(B116="","",N(G116)+N(H116)-N(I116))</f>
        <v/>
      </c>
      <c r="K116" s="14" t="n"/>
      <c r="L116" s="7">
        <f>IF(B116="","",IF(J116&lt;=0,"Out of stock",IF(J116&lt;=N(K116),"Reorder","OK")))</f>
        <v/>
      </c>
      <c r="M116" s="38">
        <f>IF(B116="","",MAX(0,J116)*N(E116))</f>
        <v/>
      </c>
      <c r="N116" s="51">
        <f>IF(OR(B116="",N(F116)=0),"",(F116-N(E116))/F116)</f>
        <v/>
      </c>
    </row>
    <row r="117" hidden="1">
      <c r="B117" s="13" t="n"/>
      <c r="C117" s="13" t="n"/>
      <c r="D117" s="13" t="n"/>
      <c r="E117" s="19" t="n"/>
      <c r="F117" s="19" t="n"/>
      <c r="G117" s="14" t="n"/>
      <c r="H117" s="14" t="n"/>
      <c r="I117" s="35">
        <f>IF(B117="","",SUMIF(Sales!$C$7:$C$1006,B117,Sales!$E$7:$E$1006))</f>
        <v/>
      </c>
      <c r="J117" s="35">
        <f>IF(B117="","",N(G117)+N(H117)-N(I117))</f>
        <v/>
      </c>
      <c r="K117" s="14" t="n"/>
      <c r="L117" s="7">
        <f>IF(B117="","",IF(J117&lt;=0,"Out of stock",IF(J117&lt;=N(K117),"Reorder","OK")))</f>
        <v/>
      </c>
      <c r="M117" s="38">
        <f>IF(B117="","",MAX(0,J117)*N(E117))</f>
        <v/>
      </c>
      <c r="N117" s="51">
        <f>IF(OR(B117="",N(F117)=0),"",(F117-N(E117))/F117)</f>
        <v/>
      </c>
    </row>
    <row r="118" hidden="1">
      <c r="B118" s="13" t="n"/>
      <c r="C118" s="13" t="n"/>
      <c r="D118" s="13" t="n"/>
      <c r="E118" s="19" t="n"/>
      <c r="F118" s="19" t="n"/>
      <c r="G118" s="14" t="n"/>
      <c r="H118" s="14" t="n"/>
      <c r="I118" s="35">
        <f>IF(B118="","",SUMIF(Sales!$C$7:$C$1006,B118,Sales!$E$7:$E$1006))</f>
        <v/>
      </c>
      <c r="J118" s="35">
        <f>IF(B118="","",N(G118)+N(H118)-N(I118))</f>
        <v/>
      </c>
      <c r="K118" s="14" t="n"/>
      <c r="L118" s="7">
        <f>IF(B118="","",IF(J118&lt;=0,"Out of stock",IF(J118&lt;=N(K118),"Reorder","OK")))</f>
        <v/>
      </c>
      <c r="M118" s="38">
        <f>IF(B118="","",MAX(0,J118)*N(E118))</f>
        <v/>
      </c>
      <c r="N118" s="51">
        <f>IF(OR(B118="",N(F118)=0),"",(F118-N(E118))/F118)</f>
        <v/>
      </c>
    </row>
    <row r="119" hidden="1">
      <c r="B119" s="13" t="n"/>
      <c r="C119" s="13" t="n"/>
      <c r="D119" s="13" t="n"/>
      <c r="E119" s="19" t="n"/>
      <c r="F119" s="19" t="n"/>
      <c r="G119" s="14" t="n"/>
      <c r="H119" s="14" t="n"/>
      <c r="I119" s="35">
        <f>IF(B119="","",SUMIF(Sales!$C$7:$C$1006,B119,Sales!$E$7:$E$1006))</f>
        <v/>
      </c>
      <c r="J119" s="35">
        <f>IF(B119="","",N(G119)+N(H119)-N(I119))</f>
        <v/>
      </c>
      <c r="K119" s="14" t="n"/>
      <c r="L119" s="7">
        <f>IF(B119="","",IF(J119&lt;=0,"Out of stock",IF(J119&lt;=N(K119),"Reorder","OK")))</f>
        <v/>
      </c>
      <c r="M119" s="38">
        <f>IF(B119="","",MAX(0,J119)*N(E119))</f>
        <v/>
      </c>
      <c r="N119" s="51">
        <f>IF(OR(B119="",N(F119)=0),"",(F119-N(E119))/F119)</f>
        <v/>
      </c>
    </row>
    <row r="120" hidden="1">
      <c r="B120" s="13" t="n"/>
      <c r="C120" s="13" t="n"/>
      <c r="D120" s="13" t="n"/>
      <c r="E120" s="19" t="n"/>
      <c r="F120" s="19" t="n"/>
      <c r="G120" s="14" t="n"/>
      <c r="H120" s="14" t="n"/>
      <c r="I120" s="35">
        <f>IF(B120="","",SUMIF(Sales!$C$7:$C$1006,B120,Sales!$E$7:$E$1006))</f>
        <v/>
      </c>
      <c r="J120" s="35">
        <f>IF(B120="","",N(G120)+N(H120)-N(I120))</f>
        <v/>
      </c>
      <c r="K120" s="14" t="n"/>
      <c r="L120" s="7">
        <f>IF(B120="","",IF(J120&lt;=0,"Out of stock",IF(J120&lt;=N(K120),"Reorder","OK")))</f>
        <v/>
      </c>
      <c r="M120" s="38">
        <f>IF(B120="","",MAX(0,J120)*N(E120))</f>
        <v/>
      </c>
      <c r="N120" s="51">
        <f>IF(OR(B120="",N(F120)=0),"",(F120-N(E120))/F120)</f>
        <v/>
      </c>
    </row>
    <row r="121" hidden="1">
      <c r="B121" s="13" t="n"/>
      <c r="C121" s="13" t="n"/>
      <c r="D121" s="13" t="n"/>
      <c r="E121" s="19" t="n"/>
      <c r="F121" s="19" t="n"/>
      <c r="G121" s="14" t="n"/>
      <c r="H121" s="14" t="n"/>
      <c r="I121" s="35">
        <f>IF(B121="","",SUMIF(Sales!$C$7:$C$1006,B121,Sales!$E$7:$E$1006))</f>
        <v/>
      </c>
      <c r="J121" s="35">
        <f>IF(B121="","",N(G121)+N(H121)-N(I121))</f>
        <v/>
      </c>
      <c r="K121" s="14" t="n"/>
      <c r="L121" s="7">
        <f>IF(B121="","",IF(J121&lt;=0,"Out of stock",IF(J121&lt;=N(K121),"Reorder","OK")))</f>
        <v/>
      </c>
      <c r="M121" s="38">
        <f>IF(B121="","",MAX(0,J121)*N(E121))</f>
        <v/>
      </c>
      <c r="N121" s="51">
        <f>IF(OR(B121="",N(F121)=0),"",(F121-N(E121))/F121)</f>
        <v/>
      </c>
    </row>
    <row r="122" hidden="1">
      <c r="B122" s="13" t="n"/>
      <c r="C122" s="13" t="n"/>
      <c r="D122" s="13" t="n"/>
      <c r="E122" s="19" t="n"/>
      <c r="F122" s="19" t="n"/>
      <c r="G122" s="14" t="n"/>
      <c r="H122" s="14" t="n"/>
      <c r="I122" s="35">
        <f>IF(B122="","",SUMIF(Sales!$C$7:$C$1006,B122,Sales!$E$7:$E$1006))</f>
        <v/>
      </c>
      <c r="J122" s="35">
        <f>IF(B122="","",N(G122)+N(H122)-N(I122))</f>
        <v/>
      </c>
      <c r="K122" s="14" t="n"/>
      <c r="L122" s="7">
        <f>IF(B122="","",IF(J122&lt;=0,"Out of stock",IF(J122&lt;=N(K122),"Reorder","OK")))</f>
        <v/>
      </c>
      <c r="M122" s="38">
        <f>IF(B122="","",MAX(0,J122)*N(E122))</f>
        <v/>
      </c>
      <c r="N122" s="51">
        <f>IF(OR(B122="",N(F122)=0),"",(F122-N(E122))/F122)</f>
        <v/>
      </c>
    </row>
    <row r="123" hidden="1">
      <c r="B123" s="13" t="n"/>
      <c r="C123" s="13" t="n"/>
      <c r="D123" s="13" t="n"/>
      <c r="E123" s="19" t="n"/>
      <c r="F123" s="19" t="n"/>
      <c r="G123" s="14" t="n"/>
      <c r="H123" s="14" t="n"/>
      <c r="I123" s="35">
        <f>IF(B123="","",SUMIF(Sales!$C$7:$C$1006,B123,Sales!$E$7:$E$1006))</f>
        <v/>
      </c>
      <c r="J123" s="35">
        <f>IF(B123="","",N(G123)+N(H123)-N(I123))</f>
        <v/>
      </c>
      <c r="K123" s="14" t="n"/>
      <c r="L123" s="7">
        <f>IF(B123="","",IF(J123&lt;=0,"Out of stock",IF(J123&lt;=N(K123),"Reorder","OK")))</f>
        <v/>
      </c>
      <c r="M123" s="38">
        <f>IF(B123="","",MAX(0,J123)*N(E123))</f>
        <v/>
      </c>
      <c r="N123" s="51">
        <f>IF(OR(B123="",N(F123)=0),"",(F123-N(E123))/F123)</f>
        <v/>
      </c>
    </row>
    <row r="124" hidden="1">
      <c r="B124" s="13" t="n"/>
      <c r="C124" s="13" t="n"/>
      <c r="D124" s="13" t="n"/>
      <c r="E124" s="19" t="n"/>
      <c r="F124" s="19" t="n"/>
      <c r="G124" s="14" t="n"/>
      <c r="H124" s="14" t="n"/>
      <c r="I124" s="35">
        <f>IF(B124="","",SUMIF(Sales!$C$7:$C$1006,B124,Sales!$E$7:$E$1006))</f>
        <v/>
      </c>
      <c r="J124" s="35">
        <f>IF(B124="","",N(G124)+N(H124)-N(I124))</f>
        <v/>
      </c>
      <c r="K124" s="14" t="n"/>
      <c r="L124" s="7">
        <f>IF(B124="","",IF(J124&lt;=0,"Out of stock",IF(J124&lt;=N(K124),"Reorder","OK")))</f>
        <v/>
      </c>
      <c r="M124" s="38">
        <f>IF(B124="","",MAX(0,J124)*N(E124))</f>
        <v/>
      </c>
      <c r="N124" s="51">
        <f>IF(OR(B124="",N(F124)=0),"",(F124-N(E124))/F124)</f>
        <v/>
      </c>
    </row>
    <row r="125" hidden="1">
      <c r="B125" s="13" t="n"/>
      <c r="C125" s="13" t="n"/>
      <c r="D125" s="13" t="n"/>
      <c r="E125" s="19" t="n"/>
      <c r="F125" s="19" t="n"/>
      <c r="G125" s="14" t="n"/>
      <c r="H125" s="14" t="n"/>
      <c r="I125" s="35">
        <f>IF(B125="","",SUMIF(Sales!$C$7:$C$1006,B125,Sales!$E$7:$E$1006))</f>
        <v/>
      </c>
      <c r="J125" s="35">
        <f>IF(B125="","",N(G125)+N(H125)-N(I125))</f>
        <v/>
      </c>
      <c r="K125" s="14" t="n"/>
      <c r="L125" s="7">
        <f>IF(B125="","",IF(J125&lt;=0,"Out of stock",IF(J125&lt;=N(K125),"Reorder","OK")))</f>
        <v/>
      </c>
      <c r="M125" s="38">
        <f>IF(B125="","",MAX(0,J125)*N(E125))</f>
        <v/>
      </c>
      <c r="N125" s="51">
        <f>IF(OR(B125="",N(F125)=0),"",(F125-N(E125))/F125)</f>
        <v/>
      </c>
    </row>
    <row r="126" hidden="1">
      <c r="B126" s="13" t="n"/>
      <c r="C126" s="13" t="n"/>
      <c r="D126" s="13" t="n"/>
      <c r="E126" s="19" t="n"/>
      <c r="F126" s="19" t="n"/>
      <c r="G126" s="14" t="n"/>
      <c r="H126" s="14" t="n"/>
      <c r="I126" s="35">
        <f>IF(B126="","",SUMIF(Sales!$C$7:$C$1006,B126,Sales!$E$7:$E$1006))</f>
        <v/>
      </c>
      <c r="J126" s="35">
        <f>IF(B126="","",N(G126)+N(H126)-N(I126))</f>
        <v/>
      </c>
      <c r="K126" s="14" t="n"/>
      <c r="L126" s="7">
        <f>IF(B126="","",IF(J126&lt;=0,"Out of stock",IF(J126&lt;=N(K126),"Reorder","OK")))</f>
        <v/>
      </c>
      <c r="M126" s="38">
        <f>IF(B126="","",MAX(0,J126)*N(E126))</f>
        <v/>
      </c>
      <c r="N126" s="51">
        <f>IF(OR(B126="",N(F126)=0),"",(F126-N(E126))/F126)</f>
        <v/>
      </c>
    </row>
    <row r="127" hidden="1">
      <c r="B127" s="13" t="n"/>
      <c r="C127" s="13" t="n"/>
      <c r="D127" s="13" t="n"/>
      <c r="E127" s="19" t="n"/>
      <c r="F127" s="19" t="n"/>
      <c r="G127" s="14" t="n"/>
      <c r="H127" s="14" t="n"/>
      <c r="I127" s="35">
        <f>IF(B127="","",SUMIF(Sales!$C$7:$C$1006,B127,Sales!$E$7:$E$1006))</f>
        <v/>
      </c>
      <c r="J127" s="35">
        <f>IF(B127="","",N(G127)+N(H127)-N(I127))</f>
        <v/>
      </c>
      <c r="K127" s="14" t="n"/>
      <c r="L127" s="7">
        <f>IF(B127="","",IF(J127&lt;=0,"Out of stock",IF(J127&lt;=N(K127),"Reorder","OK")))</f>
        <v/>
      </c>
      <c r="M127" s="38">
        <f>IF(B127="","",MAX(0,J127)*N(E127))</f>
        <v/>
      </c>
      <c r="N127" s="51">
        <f>IF(OR(B127="",N(F127)=0),"",(F127-N(E127))/F127)</f>
        <v/>
      </c>
    </row>
    <row r="128" hidden="1">
      <c r="B128" s="13" t="n"/>
      <c r="C128" s="13" t="n"/>
      <c r="D128" s="13" t="n"/>
      <c r="E128" s="19" t="n"/>
      <c r="F128" s="19" t="n"/>
      <c r="G128" s="14" t="n"/>
      <c r="H128" s="14" t="n"/>
      <c r="I128" s="35">
        <f>IF(B128="","",SUMIF(Sales!$C$7:$C$1006,B128,Sales!$E$7:$E$1006))</f>
        <v/>
      </c>
      <c r="J128" s="35">
        <f>IF(B128="","",N(G128)+N(H128)-N(I128))</f>
        <v/>
      </c>
      <c r="K128" s="14" t="n"/>
      <c r="L128" s="7">
        <f>IF(B128="","",IF(J128&lt;=0,"Out of stock",IF(J128&lt;=N(K128),"Reorder","OK")))</f>
        <v/>
      </c>
      <c r="M128" s="38">
        <f>IF(B128="","",MAX(0,J128)*N(E128))</f>
        <v/>
      </c>
      <c r="N128" s="51">
        <f>IF(OR(B128="",N(F128)=0),"",(F128-N(E128))/F128)</f>
        <v/>
      </c>
    </row>
    <row r="129" hidden="1">
      <c r="B129" s="13" t="n"/>
      <c r="C129" s="13" t="n"/>
      <c r="D129" s="13" t="n"/>
      <c r="E129" s="19" t="n"/>
      <c r="F129" s="19" t="n"/>
      <c r="G129" s="14" t="n"/>
      <c r="H129" s="14" t="n"/>
      <c r="I129" s="35">
        <f>IF(B129="","",SUMIF(Sales!$C$7:$C$1006,B129,Sales!$E$7:$E$1006))</f>
        <v/>
      </c>
      <c r="J129" s="35">
        <f>IF(B129="","",N(G129)+N(H129)-N(I129))</f>
        <v/>
      </c>
      <c r="K129" s="14" t="n"/>
      <c r="L129" s="7">
        <f>IF(B129="","",IF(J129&lt;=0,"Out of stock",IF(J129&lt;=N(K129),"Reorder","OK")))</f>
        <v/>
      </c>
      <c r="M129" s="38">
        <f>IF(B129="","",MAX(0,J129)*N(E129))</f>
        <v/>
      </c>
      <c r="N129" s="51">
        <f>IF(OR(B129="",N(F129)=0),"",(F129-N(E129))/F129)</f>
        <v/>
      </c>
    </row>
    <row r="130" hidden="1">
      <c r="B130" s="13" t="n"/>
      <c r="C130" s="13" t="n"/>
      <c r="D130" s="13" t="n"/>
      <c r="E130" s="19" t="n"/>
      <c r="F130" s="19" t="n"/>
      <c r="G130" s="14" t="n"/>
      <c r="H130" s="14" t="n"/>
      <c r="I130" s="35">
        <f>IF(B130="","",SUMIF(Sales!$C$7:$C$1006,B130,Sales!$E$7:$E$1006))</f>
        <v/>
      </c>
      <c r="J130" s="35">
        <f>IF(B130="","",N(G130)+N(H130)-N(I130))</f>
        <v/>
      </c>
      <c r="K130" s="14" t="n"/>
      <c r="L130" s="7">
        <f>IF(B130="","",IF(J130&lt;=0,"Out of stock",IF(J130&lt;=N(K130),"Reorder","OK")))</f>
        <v/>
      </c>
      <c r="M130" s="38">
        <f>IF(B130="","",MAX(0,J130)*N(E130))</f>
        <v/>
      </c>
      <c r="N130" s="51">
        <f>IF(OR(B130="",N(F130)=0),"",(F130-N(E130))/F130)</f>
        <v/>
      </c>
    </row>
    <row r="131" hidden="1">
      <c r="B131" s="13" t="n"/>
      <c r="C131" s="13" t="n"/>
      <c r="D131" s="13" t="n"/>
      <c r="E131" s="19" t="n"/>
      <c r="F131" s="19" t="n"/>
      <c r="G131" s="14" t="n"/>
      <c r="H131" s="14" t="n"/>
      <c r="I131" s="35">
        <f>IF(B131="","",SUMIF(Sales!$C$7:$C$1006,B131,Sales!$E$7:$E$1006))</f>
        <v/>
      </c>
      <c r="J131" s="35">
        <f>IF(B131="","",N(G131)+N(H131)-N(I131))</f>
        <v/>
      </c>
      <c r="K131" s="14" t="n"/>
      <c r="L131" s="7">
        <f>IF(B131="","",IF(J131&lt;=0,"Out of stock",IF(J131&lt;=N(K131),"Reorder","OK")))</f>
        <v/>
      </c>
      <c r="M131" s="38">
        <f>IF(B131="","",MAX(0,J131)*N(E131))</f>
        <v/>
      </c>
      <c r="N131" s="51">
        <f>IF(OR(B131="",N(F131)=0),"",(F131-N(E131))/F131)</f>
        <v/>
      </c>
    </row>
    <row r="132" hidden="1">
      <c r="B132" s="13" t="n"/>
      <c r="C132" s="13" t="n"/>
      <c r="D132" s="13" t="n"/>
      <c r="E132" s="19" t="n"/>
      <c r="F132" s="19" t="n"/>
      <c r="G132" s="14" t="n"/>
      <c r="H132" s="14" t="n"/>
      <c r="I132" s="35">
        <f>IF(B132="","",SUMIF(Sales!$C$7:$C$1006,B132,Sales!$E$7:$E$1006))</f>
        <v/>
      </c>
      <c r="J132" s="35">
        <f>IF(B132="","",N(G132)+N(H132)-N(I132))</f>
        <v/>
      </c>
      <c r="K132" s="14" t="n"/>
      <c r="L132" s="7">
        <f>IF(B132="","",IF(J132&lt;=0,"Out of stock",IF(J132&lt;=N(K132),"Reorder","OK")))</f>
        <v/>
      </c>
      <c r="M132" s="38">
        <f>IF(B132="","",MAX(0,J132)*N(E132))</f>
        <v/>
      </c>
      <c r="N132" s="51">
        <f>IF(OR(B132="",N(F132)=0),"",(F132-N(E132))/F132)</f>
        <v/>
      </c>
    </row>
    <row r="133" hidden="1">
      <c r="B133" s="13" t="n"/>
      <c r="C133" s="13" t="n"/>
      <c r="D133" s="13" t="n"/>
      <c r="E133" s="19" t="n"/>
      <c r="F133" s="19" t="n"/>
      <c r="G133" s="14" t="n"/>
      <c r="H133" s="14" t="n"/>
      <c r="I133" s="35">
        <f>IF(B133="","",SUMIF(Sales!$C$7:$C$1006,B133,Sales!$E$7:$E$1006))</f>
        <v/>
      </c>
      <c r="J133" s="35">
        <f>IF(B133="","",N(G133)+N(H133)-N(I133))</f>
        <v/>
      </c>
      <c r="K133" s="14" t="n"/>
      <c r="L133" s="7">
        <f>IF(B133="","",IF(J133&lt;=0,"Out of stock",IF(J133&lt;=N(K133),"Reorder","OK")))</f>
        <v/>
      </c>
      <c r="M133" s="38">
        <f>IF(B133="","",MAX(0,J133)*N(E133))</f>
        <v/>
      </c>
      <c r="N133" s="51">
        <f>IF(OR(B133="",N(F133)=0),"",(F133-N(E133))/F133)</f>
        <v/>
      </c>
    </row>
    <row r="134" hidden="1">
      <c r="B134" s="13" t="n"/>
      <c r="C134" s="13" t="n"/>
      <c r="D134" s="13" t="n"/>
      <c r="E134" s="19" t="n"/>
      <c r="F134" s="19" t="n"/>
      <c r="G134" s="14" t="n"/>
      <c r="H134" s="14" t="n"/>
      <c r="I134" s="35">
        <f>IF(B134="","",SUMIF(Sales!$C$7:$C$1006,B134,Sales!$E$7:$E$1006))</f>
        <v/>
      </c>
      <c r="J134" s="35">
        <f>IF(B134="","",N(G134)+N(H134)-N(I134))</f>
        <v/>
      </c>
      <c r="K134" s="14" t="n"/>
      <c r="L134" s="7">
        <f>IF(B134="","",IF(J134&lt;=0,"Out of stock",IF(J134&lt;=N(K134),"Reorder","OK")))</f>
        <v/>
      </c>
      <c r="M134" s="38">
        <f>IF(B134="","",MAX(0,J134)*N(E134))</f>
        <v/>
      </c>
      <c r="N134" s="51">
        <f>IF(OR(B134="",N(F134)=0),"",(F134-N(E134))/F134)</f>
        <v/>
      </c>
    </row>
    <row r="135" hidden="1">
      <c r="B135" s="13" t="n"/>
      <c r="C135" s="13" t="n"/>
      <c r="D135" s="13" t="n"/>
      <c r="E135" s="19" t="n"/>
      <c r="F135" s="19" t="n"/>
      <c r="G135" s="14" t="n"/>
      <c r="H135" s="14" t="n"/>
      <c r="I135" s="35">
        <f>IF(B135="","",SUMIF(Sales!$C$7:$C$1006,B135,Sales!$E$7:$E$1006))</f>
        <v/>
      </c>
      <c r="J135" s="35">
        <f>IF(B135="","",N(G135)+N(H135)-N(I135))</f>
        <v/>
      </c>
      <c r="K135" s="14" t="n"/>
      <c r="L135" s="7">
        <f>IF(B135="","",IF(J135&lt;=0,"Out of stock",IF(J135&lt;=N(K135),"Reorder","OK")))</f>
        <v/>
      </c>
      <c r="M135" s="38">
        <f>IF(B135="","",MAX(0,J135)*N(E135))</f>
        <v/>
      </c>
      <c r="N135" s="51">
        <f>IF(OR(B135="",N(F135)=0),"",(F135-N(E135))/F135)</f>
        <v/>
      </c>
    </row>
    <row r="136" hidden="1">
      <c r="B136" s="13" t="n"/>
      <c r="C136" s="13" t="n"/>
      <c r="D136" s="13" t="n"/>
      <c r="E136" s="19" t="n"/>
      <c r="F136" s="19" t="n"/>
      <c r="G136" s="14" t="n"/>
      <c r="H136" s="14" t="n"/>
      <c r="I136" s="35">
        <f>IF(B136="","",SUMIF(Sales!$C$7:$C$1006,B136,Sales!$E$7:$E$1006))</f>
        <v/>
      </c>
      <c r="J136" s="35">
        <f>IF(B136="","",N(G136)+N(H136)-N(I136))</f>
        <v/>
      </c>
      <c r="K136" s="14" t="n"/>
      <c r="L136" s="7">
        <f>IF(B136="","",IF(J136&lt;=0,"Out of stock",IF(J136&lt;=N(K136),"Reorder","OK")))</f>
        <v/>
      </c>
      <c r="M136" s="38">
        <f>IF(B136="","",MAX(0,J136)*N(E136))</f>
        <v/>
      </c>
      <c r="N136" s="51">
        <f>IF(OR(B136="",N(F136)=0),"",(F136-N(E136))/F136)</f>
        <v/>
      </c>
    </row>
    <row r="137" hidden="1">
      <c r="B137" s="13" t="n"/>
      <c r="C137" s="13" t="n"/>
      <c r="D137" s="13" t="n"/>
      <c r="E137" s="19" t="n"/>
      <c r="F137" s="19" t="n"/>
      <c r="G137" s="14" t="n"/>
      <c r="H137" s="14" t="n"/>
      <c r="I137" s="35">
        <f>IF(B137="","",SUMIF(Sales!$C$7:$C$1006,B137,Sales!$E$7:$E$1006))</f>
        <v/>
      </c>
      <c r="J137" s="35">
        <f>IF(B137="","",N(G137)+N(H137)-N(I137))</f>
        <v/>
      </c>
      <c r="K137" s="14" t="n"/>
      <c r="L137" s="7">
        <f>IF(B137="","",IF(J137&lt;=0,"Out of stock",IF(J137&lt;=N(K137),"Reorder","OK")))</f>
        <v/>
      </c>
      <c r="M137" s="38">
        <f>IF(B137="","",MAX(0,J137)*N(E137))</f>
        <v/>
      </c>
      <c r="N137" s="51">
        <f>IF(OR(B137="",N(F137)=0),"",(F137-N(E137))/F137)</f>
        <v/>
      </c>
    </row>
    <row r="138" hidden="1">
      <c r="B138" s="13" t="n"/>
      <c r="C138" s="13" t="n"/>
      <c r="D138" s="13" t="n"/>
      <c r="E138" s="19" t="n"/>
      <c r="F138" s="19" t="n"/>
      <c r="G138" s="14" t="n"/>
      <c r="H138" s="14" t="n"/>
      <c r="I138" s="35">
        <f>IF(B138="","",SUMIF(Sales!$C$7:$C$1006,B138,Sales!$E$7:$E$1006))</f>
        <v/>
      </c>
      <c r="J138" s="35">
        <f>IF(B138="","",N(G138)+N(H138)-N(I138))</f>
        <v/>
      </c>
      <c r="K138" s="14" t="n"/>
      <c r="L138" s="7">
        <f>IF(B138="","",IF(J138&lt;=0,"Out of stock",IF(J138&lt;=N(K138),"Reorder","OK")))</f>
        <v/>
      </c>
      <c r="M138" s="38">
        <f>IF(B138="","",MAX(0,J138)*N(E138))</f>
        <v/>
      </c>
      <c r="N138" s="51">
        <f>IF(OR(B138="",N(F138)=0),"",(F138-N(E138))/F138)</f>
        <v/>
      </c>
    </row>
    <row r="139" hidden="1">
      <c r="B139" s="13" t="n"/>
      <c r="C139" s="13" t="n"/>
      <c r="D139" s="13" t="n"/>
      <c r="E139" s="19" t="n"/>
      <c r="F139" s="19" t="n"/>
      <c r="G139" s="14" t="n"/>
      <c r="H139" s="14" t="n"/>
      <c r="I139" s="35">
        <f>IF(B139="","",SUMIF(Sales!$C$7:$C$1006,B139,Sales!$E$7:$E$1006))</f>
        <v/>
      </c>
      <c r="J139" s="35">
        <f>IF(B139="","",N(G139)+N(H139)-N(I139))</f>
        <v/>
      </c>
      <c r="K139" s="14" t="n"/>
      <c r="L139" s="7">
        <f>IF(B139="","",IF(J139&lt;=0,"Out of stock",IF(J139&lt;=N(K139),"Reorder","OK")))</f>
        <v/>
      </c>
      <c r="M139" s="38">
        <f>IF(B139="","",MAX(0,J139)*N(E139))</f>
        <v/>
      </c>
      <c r="N139" s="51">
        <f>IF(OR(B139="",N(F139)=0),"",(F139-N(E139))/F139)</f>
        <v/>
      </c>
    </row>
    <row r="140" hidden="1">
      <c r="B140" s="13" t="n"/>
      <c r="C140" s="13" t="n"/>
      <c r="D140" s="13" t="n"/>
      <c r="E140" s="19" t="n"/>
      <c r="F140" s="19" t="n"/>
      <c r="G140" s="14" t="n"/>
      <c r="H140" s="14" t="n"/>
      <c r="I140" s="35">
        <f>IF(B140="","",SUMIF(Sales!$C$7:$C$1006,B140,Sales!$E$7:$E$1006))</f>
        <v/>
      </c>
      <c r="J140" s="35">
        <f>IF(B140="","",N(G140)+N(H140)-N(I140))</f>
        <v/>
      </c>
      <c r="K140" s="14" t="n"/>
      <c r="L140" s="7">
        <f>IF(B140="","",IF(J140&lt;=0,"Out of stock",IF(J140&lt;=N(K140),"Reorder","OK")))</f>
        <v/>
      </c>
      <c r="M140" s="38">
        <f>IF(B140="","",MAX(0,J140)*N(E140))</f>
        <v/>
      </c>
      <c r="N140" s="51">
        <f>IF(OR(B140="",N(F140)=0),"",(F140-N(E140))/F140)</f>
        <v/>
      </c>
    </row>
    <row r="141" hidden="1">
      <c r="B141" s="13" t="n"/>
      <c r="C141" s="13" t="n"/>
      <c r="D141" s="13" t="n"/>
      <c r="E141" s="19" t="n"/>
      <c r="F141" s="19" t="n"/>
      <c r="G141" s="14" t="n"/>
      <c r="H141" s="14" t="n"/>
      <c r="I141" s="35">
        <f>IF(B141="","",SUMIF(Sales!$C$7:$C$1006,B141,Sales!$E$7:$E$1006))</f>
        <v/>
      </c>
      <c r="J141" s="35">
        <f>IF(B141="","",N(G141)+N(H141)-N(I141))</f>
        <v/>
      </c>
      <c r="K141" s="14" t="n"/>
      <c r="L141" s="7">
        <f>IF(B141="","",IF(J141&lt;=0,"Out of stock",IF(J141&lt;=N(K141),"Reorder","OK")))</f>
        <v/>
      </c>
      <c r="M141" s="38">
        <f>IF(B141="","",MAX(0,J141)*N(E141))</f>
        <v/>
      </c>
      <c r="N141" s="51">
        <f>IF(OR(B141="",N(F141)=0),"",(F141-N(E141))/F141)</f>
        <v/>
      </c>
    </row>
    <row r="142" hidden="1">
      <c r="B142" s="13" t="n"/>
      <c r="C142" s="13" t="n"/>
      <c r="D142" s="13" t="n"/>
      <c r="E142" s="19" t="n"/>
      <c r="F142" s="19" t="n"/>
      <c r="G142" s="14" t="n"/>
      <c r="H142" s="14" t="n"/>
      <c r="I142" s="35">
        <f>IF(B142="","",SUMIF(Sales!$C$7:$C$1006,B142,Sales!$E$7:$E$1006))</f>
        <v/>
      </c>
      <c r="J142" s="35">
        <f>IF(B142="","",N(G142)+N(H142)-N(I142))</f>
        <v/>
      </c>
      <c r="K142" s="14" t="n"/>
      <c r="L142" s="7">
        <f>IF(B142="","",IF(J142&lt;=0,"Out of stock",IF(J142&lt;=N(K142),"Reorder","OK")))</f>
        <v/>
      </c>
      <c r="M142" s="38">
        <f>IF(B142="","",MAX(0,J142)*N(E142))</f>
        <v/>
      </c>
      <c r="N142" s="51">
        <f>IF(OR(B142="",N(F142)=0),"",(F142-N(E142))/F142)</f>
        <v/>
      </c>
    </row>
    <row r="143" hidden="1">
      <c r="B143" s="13" t="n"/>
      <c r="C143" s="13" t="n"/>
      <c r="D143" s="13" t="n"/>
      <c r="E143" s="19" t="n"/>
      <c r="F143" s="19" t="n"/>
      <c r="G143" s="14" t="n"/>
      <c r="H143" s="14" t="n"/>
      <c r="I143" s="35">
        <f>IF(B143="","",SUMIF(Sales!$C$7:$C$1006,B143,Sales!$E$7:$E$1006))</f>
        <v/>
      </c>
      <c r="J143" s="35">
        <f>IF(B143="","",N(G143)+N(H143)-N(I143))</f>
        <v/>
      </c>
      <c r="K143" s="14" t="n"/>
      <c r="L143" s="7">
        <f>IF(B143="","",IF(J143&lt;=0,"Out of stock",IF(J143&lt;=N(K143),"Reorder","OK")))</f>
        <v/>
      </c>
      <c r="M143" s="38">
        <f>IF(B143="","",MAX(0,J143)*N(E143))</f>
        <v/>
      </c>
      <c r="N143" s="51">
        <f>IF(OR(B143="",N(F143)=0),"",(F143-N(E143))/F143)</f>
        <v/>
      </c>
    </row>
    <row r="144" hidden="1">
      <c r="B144" s="13" t="n"/>
      <c r="C144" s="13" t="n"/>
      <c r="D144" s="13" t="n"/>
      <c r="E144" s="19" t="n"/>
      <c r="F144" s="19" t="n"/>
      <c r="G144" s="14" t="n"/>
      <c r="H144" s="14" t="n"/>
      <c r="I144" s="35">
        <f>IF(B144="","",SUMIF(Sales!$C$7:$C$1006,B144,Sales!$E$7:$E$1006))</f>
        <v/>
      </c>
      <c r="J144" s="35">
        <f>IF(B144="","",N(G144)+N(H144)-N(I144))</f>
        <v/>
      </c>
      <c r="K144" s="14" t="n"/>
      <c r="L144" s="7">
        <f>IF(B144="","",IF(J144&lt;=0,"Out of stock",IF(J144&lt;=N(K144),"Reorder","OK")))</f>
        <v/>
      </c>
      <c r="M144" s="38">
        <f>IF(B144="","",MAX(0,J144)*N(E144))</f>
        <v/>
      </c>
      <c r="N144" s="51">
        <f>IF(OR(B144="",N(F144)=0),"",(F144-N(E144))/F144)</f>
        <v/>
      </c>
    </row>
    <row r="145" hidden="1">
      <c r="B145" s="13" t="n"/>
      <c r="C145" s="13" t="n"/>
      <c r="D145" s="13" t="n"/>
      <c r="E145" s="19" t="n"/>
      <c r="F145" s="19" t="n"/>
      <c r="G145" s="14" t="n"/>
      <c r="H145" s="14" t="n"/>
      <c r="I145" s="35">
        <f>IF(B145="","",SUMIF(Sales!$C$7:$C$1006,B145,Sales!$E$7:$E$1006))</f>
        <v/>
      </c>
      <c r="J145" s="35">
        <f>IF(B145="","",N(G145)+N(H145)-N(I145))</f>
        <v/>
      </c>
      <c r="K145" s="14" t="n"/>
      <c r="L145" s="7">
        <f>IF(B145="","",IF(J145&lt;=0,"Out of stock",IF(J145&lt;=N(K145),"Reorder","OK")))</f>
        <v/>
      </c>
      <c r="M145" s="38">
        <f>IF(B145="","",MAX(0,J145)*N(E145))</f>
        <v/>
      </c>
      <c r="N145" s="51">
        <f>IF(OR(B145="",N(F145)=0),"",(F145-N(E145))/F145)</f>
        <v/>
      </c>
    </row>
    <row r="146" hidden="1">
      <c r="B146" s="13" t="n"/>
      <c r="C146" s="13" t="n"/>
      <c r="D146" s="13" t="n"/>
      <c r="E146" s="19" t="n"/>
      <c r="F146" s="19" t="n"/>
      <c r="G146" s="14" t="n"/>
      <c r="H146" s="14" t="n"/>
      <c r="I146" s="35">
        <f>IF(B146="","",SUMIF(Sales!$C$7:$C$1006,B146,Sales!$E$7:$E$1006))</f>
        <v/>
      </c>
      <c r="J146" s="35">
        <f>IF(B146="","",N(G146)+N(H146)-N(I146))</f>
        <v/>
      </c>
      <c r="K146" s="14" t="n"/>
      <c r="L146" s="7">
        <f>IF(B146="","",IF(J146&lt;=0,"Out of stock",IF(J146&lt;=N(K146),"Reorder","OK")))</f>
        <v/>
      </c>
      <c r="M146" s="38">
        <f>IF(B146="","",MAX(0,J146)*N(E146))</f>
        <v/>
      </c>
      <c r="N146" s="51">
        <f>IF(OR(B146="",N(F146)=0),"",(F146-N(E146))/F146)</f>
        <v/>
      </c>
    </row>
    <row r="147" hidden="1">
      <c r="B147" s="13" t="n"/>
      <c r="C147" s="13" t="n"/>
      <c r="D147" s="13" t="n"/>
      <c r="E147" s="19" t="n"/>
      <c r="F147" s="19" t="n"/>
      <c r="G147" s="14" t="n"/>
      <c r="H147" s="14" t="n"/>
      <c r="I147" s="35">
        <f>IF(B147="","",SUMIF(Sales!$C$7:$C$1006,B147,Sales!$E$7:$E$1006))</f>
        <v/>
      </c>
      <c r="J147" s="35">
        <f>IF(B147="","",N(G147)+N(H147)-N(I147))</f>
        <v/>
      </c>
      <c r="K147" s="14" t="n"/>
      <c r="L147" s="7">
        <f>IF(B147="","",IF(J147&lt;=0,"Out of stock",IF(J147&lt;=N(K147),"Reorder","OK")))</f>
        <v/>
      </c>
      <c r="M147" s="38">
        <f>IF(B147="","",MAX(0,J147)*N(E147))</f>
        <v/>
      </c>
      <c r="N147" s="51">
        <f>IF(OR(B147="",N(F147)=0),"",(F147-N(E147))/F147)</f>
        <v/>
      </c>
    </row>
    <row r="148" hidden="1">
      <c r="B148" s="13" t="n"/>
      <c r="C148" s="13" t="n"/>
      <c r="D148" s="13" t="n"/>
      <c r="E148" s="19" t="n"/>
      <c r="F148" s="19" t="n"/>
      <c r="G148" s="14" t="n"/>
      <c r="H148" s="14" t="n"/>
      <c r="I148" s="35">
        <f>IF(B148="","",SUMIF(Sales!$C$7:$C$1006,B148,Sales!$E$7:$E$1006))</f>
        <v/>
      </c>
      <c r="J148" s="35">
        <f>IF(B148="","",N(G148)+N(H148)-N(I148))</f>
        <v/>
      </c>
      <c r="K148" s="14" t="n"/>
      <c r="L148" s="7">
        <f>IF(B148="","",IF(J148&lt;=0,"Out of stock",IF(J148&lt;=N(K148),"Reorder","OK")))</f>
        <v/>
      </c>
      <c r="M148" s="38">
        <f>IF(B148="","",MAX(0,J148)*N(E148))</f>
        <v/>
      </c>
      <c r="N148" s="51">
        <f>IF(OR(B148="",N(F148)=0),"",(F148-N(E148))/F148)</f>
        <v/>
      </c>
    </row>
    <row r="149" hidden="1">
      <c r="B149" s="13" t="n"/>
      <c r="C149" s="13" t="n"/>
      <c r="D149" s="13" t="n"/>
      <c r="E149" s="19" t="n"/>
      <c r="F149" s="19" t="n"/>
      <c r="G149" s="14" t="n"/>
      <c r="H149" s="14" t="n"/>
      <c r="I149" s="35">
        <f>IF(B149="","",SUMIF(Sales!$C$7:$C$1006,B149,Sales!$E$7:$E$1006))</f>
        <v/>
      </c>
      <c r="J149" s="35">
        <f>IF(B149="","",N(G149)+N(H149)-N(I149))</f>
        <v/>
      </c>
      <c r="K149" s="14" t="n"/>
      <c r="L149" s="7">
        <f>IF(B149="","",IF(J149&lt;=0,"Out of stock",IF(J149&lt;=N(K149),"Reorder","OK")))</f>
        <v/>
      </c>
      <c r="M149" s="38">
        <f>IF(B149="","",MAX(0,J149)*N(E149))</f>
        <v/>
      </c>
      <c r="N149" s="51">
        <f>IF(OR(B149="",N(F149)=0),"",(F149-N(E149))/F149)</f>
        <v/>
      </c>
    </row>
    <row r="150" hidden="1">
      <c r="B150" s="13" t="n"/>
      <c r="C150" s="13" t="n"/>
      <c r="D150" s="13" t="n"/>
      <c r="E150" s="19" t="n"/>
      <c r="F150" s="19" t="n"/>
      <c r="G150" s="14" t="n"/>
      <c r="H150" s="14" t="n"/>
      <c r="I150" s="35">
        <f>IF(B150="","",SUMIF(Sales!$C$7:$C$1006,B150,Sales!$E$7:$E$1006))</f>
        <v/>
      </c>
      <c r="J150" s="35">
        <f>IF(B150="","",N(G150)+N(H150)-N(I150))</f>
        <v/>
      </c>
      <c r="K150" s="14" t="n"/>
      <c r="L150" s="7">
        <f>IF(B150="","",IF(J150&lt;=0,"Out of stock",IF(J150&lt;=N(K150),"Reorder","OK")))</f>
        <v/>
      </c>
      <c r="M150" s="38">
        <f>IF(B150="","",MAX(0,J150)*N(E150))</f>
        <v/>
      </c>
      <c r="N150" s="51">
        <f>IF(OR(B150="",N(F150)=0),"",(F150-N(E150))/F150)</f>
        <v/>
      </c>
    </row>
    <row r="151" hidden="1">
      <c r="B151" s="13" t="n"/>
      <c r="C151" s="13" t="n"/>
      <c r="D151" s="13" t="n"/>
      <c r="E151" s="19" t="n"/>
      <c r="F151" s="19" t="n"/>
      <c r="G151" s="14" t="n"/>
      <c r="H151" s="14" t="n"/>
      <c r="I151" s="35">
        <f>IF(B151="","",SUMIF(Sales!$C$7:$C$1006,B151,Sales!$E$7:$E$1006))</f>
        <v/>
      </c>
      <c r="J151" s="35">
        <f>IF(B151="","",N(G151)+N(H151)-N(I151))</f>
        <v/>
      </c>
      <c r="K151" s="14" t="n"/>
      <c r="L151" s="7">
        <f>IF(B151="","",IF(J151&lt;=0,"Out of stock",IF(J151&lt;=N(K151),"Reorder","OK")))</f>
        <v/>
      </c>
      <c r="M151" s="38">
        <f>IF(B151="","",MAX(0,J151)*N(E151))</f>
        <v/>
      </c>
      <c r="N151" s="51">
        <f>IF(OR(B151="",N(F151)=0),"",(F151-N(E151))/F151)</f>
        <v/>
      </c>
    </row>
    <row r="152" hidden="1">
      <c r="B152" s="13" t="n"/>
      <c r="C152" s="13" t="n"/>
      <c r="D152" s="13" t="n"/>
      <c r="E152" s="19" t="n"/>
      <c r="F152" s="19" t="n"/>
      <c r="G152" s="14" t="n"/>
      <c r="H152" s="14" t="n"/>
      <c r="I152" s="35">
        <f>IF(B152="","",SUMIF(Sales!$C$7:$C$1006,B152,Sales!$E$7:$E$1006))</f>
        <v/>
      </c>
      <c r="J152" s="35">
        <f>IF(B152="","",N(G152)+N(H152)-N(I152))</f>
        <v/>
      </c>
      <c r="K152" s="14" t="n"/>
      <c r="L152" s="7">
        <f>IF(B152="","",IF(J152&lt;=0,"Out of stock",IF(J152&lt;=N(K152),"Reorder","OK")))</f>
        <v/>
      </c>
      <c r="M152" s="38">
        <f>IF(B152="","",MAX(0,J152)*N(E152))</f>
        <v/>
      </c>
      <c r="N152" s="51">
        <f>IF(OR(B152="",N(F152)=0),"",(F152-N(E152))/F152)</f>
        <v/>
      </c>
    </row>
    <row r="153" hidden="1">
      <c r="B153" s="13" t="n"/>
      <c r="C153" s="13" t="n"/>
      <c r="D153" s="13" t="n"/>
      <c r="E153" s="19" t="n"/>
      <c r="F153" s="19" t="n"/>
      <c r="G153" s="14" t="n"/>
      <c r="H153" s="14" t="n"/>
      <c r="I153" s="35">
        <f>IF(B153="","",SUMIF(Sales!$C$7:$C$1006,B153,Sales!$E$7:$E$1006))</f>
        <v/>
      </c>
      <c r="J153" s="35">
        <f>IF(B153="","",N(G153)+N(H153)-N(I153))</f>
        <v/>
      </c>
      <c r="K153" s="14" t="n"/>
      <c r="L153" s="7">
        <f>IF(B153="","",IF(J153&lt;=0,"Out of stock",IF(J153&lt;=N(K153),"Reorder","OK")))</f>
        <v/>
      </c>
      <c r="M153" s="38">
        <f>IF(B153="","",MAX(0,J153)*N(E153))</f>
        <v/>
      </c>
      <c r="N153" s="51">
        <f>IF(OR(B153="",N(F153)=0),"",(F153-N(E153))/F153)</f>
        <v/>
      </c>
    </row>
    <row r="154" hidden="1">
      <c r="B154" s="13" t="n"/>
      <c r="C154" s="13" t="n"/>
      <c r="D154" s="13" t="n"/>
      <c r="E154" s="19" t="n"/>
      <c r="F154" s="19" t="n"/>
      <c r="G154" s="14" t="n"/>
      <c r="H154" s="14" t="n"/>
      <c r="I154" s="35">
        <f>IF(B154="","",SUMIF(Sales!$C$7:$C$1006,B154,Sales!$E$7:$E$1006))</f>
        <v/>
      </c>
      <c r="J154" s="35">
        <f>IF(B154="","",N(G154)+N(H154)-N(I154))</f>
        <v/>
      </c>
      <c r="K154" s="14" t="n"/>
      <c r="L154" s="7">
        <f>IF(B154="","",IF(J154&lt;=0,"Out of stock",IF(J154&lt;=N(K154),"Reorder","OK")))</f>
        <v/>
      </c>
      <c r="M154" s="38">
        <f>IF(B154="","",MAX(0,J154)*N(E154))</f>
        <v/>
      </c>
      <c r="N154" s="51">
        <f>IF(OR(B154="",N(F154)=0),"",(F154-N(E154))/F154)</f>
        <v/>
      </c>
    </row>
    <row r="155" hidden="1">
      <c r="B155" s="13" t="n"/>
      <c r="C155" s="13" t="n"/>
      <c r="D155" s="13" t="n"/>
      <c r="E155" s="19" t="n"/>
      <c r="F155" s="19" t="n"/>
      <c r="G155" s="14" t="n"/>
      <c r="H155" s="14" t="n"/>
      <c r="I155" s="35">
        <f>IF(B155="","",SUMIF(Sales!$C$7:$C$1006,B155,Sales!$E$7:$E$1006))</f>
        <v/>
      </c>
      <c r="J155" s="35">
        <f>IF(B155="","",N(G155)+N(H155)-N(I155))</f>
        <v/>
      </c>
      <c r="K155" s="14" t="n"/>
      <c r="L155" s="7">
        <f>IF(B155="","",IF(J155&lt;=0,"Out of stock",IF(J155&lt;=N(K155),"Reorder","OK")))</f>
        <v/>
      </c>
      <c r="M155" s="38">
        <f>IF(B155="","",MAX(0,J155)*N(E155))</f>
        <v/>
      </c>
      <c r="N155" s="51">
        <f>IF(OR(B155="",N(F155)=0),"",(F155-N(E155))/F155)</f>
        <v/>
      </c>
    </row>
    <row r="156" hidden="1">
      <c r="B156" s="13" t="n"/>
      <c r="C156" s="13" t="n"/>
      <c r="D156" s="13" t="n"/>
      <c r="E156" s="19" t="n"/>
      <c r="F156" s="19" t="n"/>
      <c r="G156" s="14" t="n"/>
      <c r="H156" s="14" t="n"/>
      <c r="I156" s="35">
        <f>IF(B156="","",SUMIF(Sales!$C$7:$C$1006,B156,Sales!$E$7:$E$1006))</f>
        <v/>
      </c>
      <c r="J156" s="35">
        <f>IF(B156="","",N(G156)+N(H156)-N(I156))</f>
        <v/>
      </c>
      <c r="K156" s="14" t="n"/>
      <c r="L156" s="7">
        <f>IF(B156="","",IF(J156&lt;=0,"Out of stock",IF(J156&lt;=N(K156),"Reorder","OK")))</f>
        <v/>
      </c>
      <c r="M156" s="38">
        <f>IF(B156="","",MAX(0,J156)*N(E156))</f>
        <v/>
      </c>
      <c r="N156" s="51">
        <f>IF(OR(B156="",N(F156)=0),"",(F156-N(E156))/F156)</f>
        <v/>
      </c>
    </row>
    <row r="157">
      <c r="B157" s="12" t="inlineStr">
        <is>
          <t>TOTAL</t>
        </is>
      </c>
      <c r="H157" s="39">
        <f>SUM(H7:H156)</f>
        <v/>
      </c>
      <c r="I157" s="39">
        <f>SUM(I7:I156)</f>
        <v/>
      </c>
      <c r="J157" s="39">
        <f>SUM(J7:J156)</f>
        <v/>
      </c>
      <c r="M157" s="40">
        <f>SUM(M7:M156)</f>
        <v/>
      </c>
    </row>
  </sheetData>
  <conditionalFormatting sqref="L7:L156">
    <cfRule type="cellIs" priority="1" operator="equal" dxfId="0">
      <formula>"Out of stock"</formula>
    </cfRule>
    <cfRule type="cellIs" priority="2" operator="equal" dxfId="1">
      <formula>"Reorder"</formula>
    </cfRule>
    <cfRule type="cellIs" priority="3" operator="equal" dxfId="2">
      <formula>"OK"</formula>
    </cfRule>
  </conditionalFormatting>
  <dataValidations count="1">
    <dataValidation sqref="D7:D156" showDropDown="0" showInputMessage="0" showErrorMessage="0" allowBlank="1" type="list">
      <formula1>=Settings!$G$10:$G$21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007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1" customWidth="1" min="3" max="3"/>
    <col width="15" customWidth="1" min="4" max="4"/>
    <col width="7" customWidth="1" min="5" max="5"/>
    <col width="11" customWidth="1" min="6" max="6"/>
    <col width="12" customWidth="1" min="7" max="7"/>
    <col width="12" customWidth="1" min="8" max="8"/>
    <col width="10" customWidth="1" min="9" max="9"/>
    <col width="13" customWidth="1" min="10" max="10"/>
    <col width="10" customWidth="1" min="11" max="11"/>
    <col width="12" customWidth="1" min="12" max="12"/>
    <col width="12" customWidth="1" min="13" max="13"/>
    <col width="9" customWidth="1" min="14" max="14"/>
  </cols>
  <sheetData>
    <row r="1"/>
    <row r="2">
      <c r="B2" s="1" t="inlineStr">
        <is>
          <t>Sales  (Free Lite)</t>
        </is>
      </c>
    </row>
    <row r="3">
      <c r="B3" s="2" t="inlineStr">
        <is>
          <t>One row per order line — fees, cost of goods and profit calculate automatically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17" t="inlineStr">
        <is>
          <t>Date</t>
        </is>
      </c>
      <c r="C6" s="17" t="inlineStr">
        <is>
          <t>SKU</t>
        </is>
      </c>
      <c r="D6" s="17" t="inlineStr">
        <is>
          <t>Channel</t>
        </is>
      </c>
      <c r="E6" s="17" t="inlineStr">
        <is>
          <t>Qty</t>
        </is>
      </c>
      <c r="F6" s="17" t="inlineStr">
        <is>
          <t>Unit price</t>
        </is>
      </c>
      <c r="G6" s="17" t="inlineStr">
        <is>
          <t>Shipping charged</t>
        </is>
      </c>
      <c r="H6" s="17" t="inlineStr">
        <is>
          <t>Shipping cost</t>
        </is>
      </c>
      <c r="I6" s="17" t="inlineStr">
        <is>
          <t>Discount</t>
        </is>
      </c>
      <c r="J6" s="17" t="inlineStr">
        <is>
          <t>Gross revenue</t>
        </is>
      </c>
      <c r="K6" s="17" t="inlineStr">
        <is>
          <t>Fees</t>
        </is>
      </c>
      <c r="L6" s="17" t="inlineStr">
        <is>
          <t>Cost of goods</t>
        </is>
      </c>
      <c r="M6" s="17" t="inlineStr">
        <is>
          <t>Net profit</t>
        </is>
      </c>
      <c r="N6" s="17" t="inlineStr">
        <is>
          <t>Margin</t>
        </is>
      </c>
    </row>
    <row r="7">
      <c r="B7" s="53" t="n">
        <v>46026</v>
      </c>
      <c r="C7" s="13" t="inlineStr">
        <is>
          <t>APP-01</t>
        </is>
      </c>
      <c r="D7" s="13" t="inlineStr">
        <is>
          <t>Amazon Handmade</t>
        </is>
      </c>
      <c r="E7" s="14" t="n">
        <v>3</v>
      </c>
      <c r="F7" s="19" t="n">
        <v>32</v>
      </c>
      <c r="G7" s="19" t="n">
        <v>5.95</v>
      </c>
      <c r="H7" s="19" t="n">
        <v>5.66</v>
      </c>
      <c r="I7" s="19" t="n">
        <v>0</v>
      </c>
      <c r="J7" s="38">
        <f>IF(C7="","",N(E7)*N(F7)+N(G7)-N(I7))</f>
        <v/>
      </c>
      <c r="K7" s="38">
        <f>IF(C7="","",IFERROR(J7*VLOOKUP(D7,Settings!$B$11:$E$18,2,0)+VLOOKUP(D7,Settings!$B$11:$E$18,3,0)+J7*VLOOKUP(D7,Settings!$B$11:$E$18,4,0),0))</f>
        <v/>
      </c>
      <c r="L7" s="38">
        <f>IF(C7="","",N(E7)*IFERROR(VLOOKUP(C7,Products!$B$7:$E$156,4,0),0))</f>
        <v/>
      </c>
      <c r="M7" s="38">
        <f>IF(C7="","",J7-K7-L7-N(H7))</f>
        <v/>
      </c>
      <c r="N7" s="51">
        <f>IF(OR(C7="",N(J7)=0),"",M7/J7)</f>
        <v/>
      </c>
    </row>
    <row r="8">
      <c r="B8" s="53" t="n">
        <v>46027</v>
      </c>
      <c r="C8" s="13" t="inlineStr">
        <is>
          <t>CND-02</t>
        </is>
      </c>
      <c r="D8" s="13" t="inlineStr">
        <is>
          <t>eBay</t>
        </is>
      </c>
      <c r="E8" s="14" t="n">
        <v>2</v>
      </c>
      <c r="F8" s="19" t="n">
        <v>22</v>
      </c>
      <c r="G8" s="19" t="n">
        <v>4.5</v>
      </c>
      <c r="H8" s="19" t="n">
        <v>4.42</v>
      </c>
      <c r="I8" s="19" t="n">
        <v>0</v>
      </c>
      <c r="J8" s="38">
        <f>IF(C8="","",N(E8)*N(F8)+N(G8)-N(I8))</f>
        <v/>
      </c>
      <c r="K8" s="38">
        <f>IF(C8="","",IFERROR(J8*VLOOKUP(D8,Settings!$B$11:$E$18,2,0)+VLOOKUP(D8,Settings!$B$11:$E$18,3,0)+J8*VLOOKUP(D8,Settings!$B$11:$E$18,4,0),0))</f>
        <v/>
      </c>
      <c r="L8" s="38">
        <f>IF(C8="","",N(E8)*IFERROR(VLOOKUP(C8,Products!$B$7:$E$156,4,0),0))</f>
        <v/>
      </c>
      <c r="M8" s="38">
        <f>IF(C8="","",J8-K8-L8-N(H8))</f>
        <v/>
      </c>
      <c r="N8" s="51">
        <f>IF(OR(C8="",N(J8)=0),"",M8/J8)</f>
        <v/>
      </c>
    </row>
    <row r="9">
      <c r="B9" s="53" t="n">
        <v>46030</v>
      </c>
      <c r="C9" s="13" t="inlineStr">
        <is>
          <t>CND-02</t>
        </is>
      </c>
      <c r="D9" s="13" t="inlineStr">
        <is>
          <t>Etsy</t>
        </is>
      </c>
      <c r="E9" s="14" t="n">
        <v>3</v>
      </c>
      <c r="F9" s="19" t="n">
        <v>22</v>
      </c>
      <c r="G9" s="19" t="n">
        <v>0</v>
      </c>
      <c r="H9" s="19" t="n">
        <v>3.2</v>
      </c>
      <c r="I9" s="19" t="n">
        <v>2</v>
      </c>
      <c r="J9" s="38">
        <f>IF(C9="","",N(E9)*N(F9)+N(G9)-N(I9))</f>
        <v/>
      </c>
      <c r="K9" s="38">
        <f>IF(C9="","",IFERROR(J9*VLOOKUP(D9,Settings!$B$11:$E$18,2,0)+VLOOKUP(D9,Settings!$B$11:$E$18,3,0)+J9*VLOOKUP(D9,Settings!$B$11:$E$18,4,0),0))</f>
        <v/>
      </c>
      <c r="L9" s="38">
        <f>IF(C9="","",N(E9)*IFERROR(VLOOKUP(C9,Products!$B$7:$E$156,4,0),0))</f>
        <v/>
      </c>
      <c r="M9" s="38">
        <f>IF(C9="","",J9-K9-L9-N(H9))</f>
        <v/>
      </c>
      <c r="N9" s="51">
        <f>IF(OR(C9="",N(J9)=0),"",M9/J9)</f>
        <v/>
      </c>
    </row>
    <row r="10">
      <c r="B10" s="53" t="n">
        <v>46033</v>
      </c>
      <c r="C10" s="13" t="inlineStr">
        <is>
          <t>HOM-02</t>
        </is>
      </c>
      <c r="D10" s="13" t="inlineStr">
        <is>
          <t>Own website</t>
        </is>
      </c>
      <c r="E10" s="14" t="n">
        <v>2</v>
      </c>
      <c r="F10" s="19" t="n">
        <v>19</v>
      </c>
      <c r="G10" s="19" t="n">
        <v>4.5</v>
      </c>
      <c r="H10" s="19" t="n">
        <v>4.42</v>
      </c>
      <c r="I10" s="19" t="n">
        <v>2</v>
      </c>
      <c r="J10" s="38">
        <f>IF(C10="","",N(E10)*N(F10)+N(G10)-N(I10))</f>
        <v/>
      </c>
      <c r="K10" s="38">
        <f>IF(C10="","",IFERROR(J10*VLOOKUP(D10,Settings!$B$11:$E$18,2,0)+VLOOKUP(D10,Settings!$B$11:$E$18,3,0)+J10*VLOOKUP(D10,Settings!$B$11:$E$18,4,0),0))</f>
        <v/>
      </c>
      <c r="L10" s="38">
        <f>IF(C10="","",N(E10)*IFERROR(VLOOKUP(C10,Products!$B$7:$E$156,4,0),0))</f>
        <v/>
      </c>
      <c r="M10" s="38">
        <f>IF(C10="","",J10-K10-L10-N(H10))</f>
        <v/>
      </c>
      <c r="N10" s="51">
        <f>IF(OR(C10="",N(J10)=0),"",M10/J10)</f>
        <v/>
      </c>
    </row>
    <row r="11">
      <c r="B11" s="53" t="n">
        <v>46034</v>
      </c>
      <c r="C11" s="13" t="inlineStr">
        <is>
          <t>PRT-02</t>
        </is>
      </c>
      <c r="D11" s="13" t="inlineStr">
        <is>
          <t>Etsy</t>
        </is>
      </c>
      <c r="E11" s="14" t="n">
        <v>1</v>
      </c>
      <c r="F11" s="19" t="n">
        <v>26</v>
      </c>
      <c r="G11" s="19" t="n">
        <v>4.5</v>
      </c>
      <c r="H11" s="19" t="n">
        <v>4.42</v>
      </c>
      <c r="I11" s="19" t="n">
        <v>0</v>
      </c>
      <c r="J11" s="38">
        <f>IF(C11="","",N(E11)*N(F11)+N(G11)-N(I11))</f>
        <v/>
      </c>
      <c r="K11" s="38">
        <f>IF(C11="","",IFERROR(J11*VLOOKUP(D11,Settings!$B$11:$E$18,2,0)+VLOOKUP(D11,Settings!$B$11:$E$18,3,0)+J11*VLOOKUP(D11,Settings!$B$11:$E$18,4,0),0))</f>
        <v/>
      </c>
      <c r="L11" s="38">
        <f>IF(C11="","",N(E11)*IFERROR(VLOOKUP(C11,Products!$B$7:$E$156,4,0),0))</f>
        <v/>
      </c>
      <c r="M11" s="38">
        <f>IF(C11="","",J11-K11-L11-N(H11))</f>
        <v/>
      </c>
      <c r="N11" s="51">
        <f>IF(OR(C11="",N(J11)=0),"",M11/J11)</f>
        <v/>
      </c>
    </row>
    <row r="12">
      <c r="B12" s="53" t="n">
        <v>46037</v>
      </c>
      <c r="C12" s="13" t="inlineStr">
        <is>
          <t>PRT-02</t>
        </is>
      </c>
      <c r="D12" s="13" t="inlineStr">
        <is>
          <t>Etsy</t>
        </is>
      </c>
      <c r="E12" s="14" t="n">
        <v>2</v>
      </c>
      <c r="F12" s="19" t="n">
        <v>26</v>
      </c>
      <c r="G12" s="19" t="n">
        <v>4.5</v>
      </c>
      <c r="H12" s="19" t="n">
        <v>4.42</v>
      </c>
      <c r="I12" s="19" t="n">
        <v>2</v>
      </c>
      <c r="J12" s="38">
        <f>IF(C12="","",N(E12)*N(F12)+N(G12)-N(I12))</f>
        <v/>
      </c>
      <c r="K12" s="38">
        <f>IF(C12="","",IFERROR(J12*VLOOKUP(D12,Settings!$B$11:$E$18,2,0)+VLOOKUP(D12,Settings!$B$11:$E$18,3,0)+J12*VLOOKUP(D12,Settings!$B$11:$E$18,4,0),0))</f>
        <v/>
      </c>
      <c r="L12" s="38">
        <f>IF(C12="","",N(E12)*IFERROR(VLOOKUP(C12,Products!$B$7:$E$156,4,0),0))</f>
        <v/>
      </c>
      <c r="M12" s="38">
        <f>IF(C12="","",J12-K12-L12-N(H12))</f>
        <v/>
      </c>
      <c r="N12" s="51">
        <f>IF(OR(C12="",N(J12)=0),"",M12/J12)</f>
        <v/>
      </c>
    </row>
    <row r="13">
      <c r="B13" s="53" t="n">
        <v>46039</v>
      </c>
      <c r="C13" s="13" t="inlineStr">
        <is>
          <t>JWL-02</t>
        </is>
      </c>
      <c r="D13" s="13" t="inlineStr">
        <is>
          <t>eBay</t>
        </is>
      </c>
      <c r="E13" s="14" t="n">
        <v>2</v>
      </c>
      <c r="F13" s="19" t="n">
        <v>29</v>
      </c>
      <c r="G13" s="19" t="n">
        <v>0</v>
      </c>
      <c r="H13" s="19" t="n">
        <v>3.2</v>
      </c>
      <c r="I13" s="19" t="n">
        <v>0</v>
      </c>
      <c r="J13" s="38">
        <f>IF(C13="","",N(E13)*N(F13)+N(G13)-N(I13))</f>
        <v/>
      </c>
      <c r="K13" s="38">
        <f>IF(C13="","",IFERROR(J13*VLOOKUP(D13,Settings!$B$11:$E$18,2,0)+VLOOKUP(D13,Settings!$B$11:$E$18,3,0)+J13*VLOOKUP(D13,Settings!$B$11:$E$18,4,0),0))</f>
        <v/>
      </c>
      <c r="L13" s="38">
        <f>IF(C13="","",N(E13)*IFERROR(VLOOKUP(C13,Products!$B$7:$E$156,4,0),0))</f>
        <v/>
      </c>
      <c r="M13" s="38">
        <f>IF(C13="","",J13-K13-L13-N(H13))</f>
        <v/>
      </c>
      <c r="N13" s="51">
        <f>IF(OR(C13="",N(J13)=0),"",M13/J13)</f>
        <v/>
      </c>
    </row>
    <row r="14">
      <c r="B14" s="53" t="n">
        <v>46042</v>
      </c>
      <c r="C14" s="13" t="inlineStr">
        <is>
          <t>CND-03</t>
        </is>
      </c>
      <c r="D14" s="13" t="inlineStr">
        <is>
          <t>eBay</t>
        </is>
      </c>
      <c r="E14" s="14" t="n">
        <v>3</v>
      </c>
      <c r="F14" s="19" t="n">
        <v>12</v>
      </c>
      <c r="G14" s="19" t="n">
        <v>0</v>
      </c>
      <c r="H14" s="19" t="n">
        <v>3.2</v>
      </c>
      <c r="I14" s="19" t="n">
        <v>3</v>
      </c>
      <c r="J14" s="38">
        <f>IF(C14="","",N(E14)*N(F14)+N(G14)-N(I14))</f>
        <v/>
      </c>
      <c r="K14" s="38">
        <f>IF(C14="","",IFERROR(J14*VLOOKUP(D14,Settings!$B$11:$E$18,2,0)+VLOOKUP(D14,Settings!$B$11:$E$18,3,0)+J14*VLOOKUP(D14,Settings!$B$11:$E$18,4,0),0))</f>
        <v/>
      </c>
      <c r="L14" s="38">
        <f>IF(C14="","",N(E14)*IFERROR(VLOOKUP(C14,Products!$B$7:$E$156,4,0),0))</f>
        <v/>
      </c>
      <c r="M14" s="38">
        <f>IF(C14="","",J14-K14-L14-N(H14))</f>
        <v/>
      </c>
      <c r="N14" s="51">
        <f>IF(OR(C14="",N(J14)=0),"",M14/J14)</f>
        <v/>
      </c>
    </row>
    <row r="15">
      <c r="B15" s="53" t="n">
        <v>46045</v>
      </c>
      <c r="C15" s="13" t="inlineStr">
        <is>
          <t>CND-02</t>
        </is>
      </c>
      <c r="D15" s="13" t="inlineStr">
        <is>
          <t>Etsy</t>
        </is>
      </c>
      <c r="E15" s="14" t="n">
        <v>1</v>
      </c>
      <c r="F15" s="19" t="n">
        <v>22</v>
      </c>
      <c r="G15" s="19" t="n">
        <v>0</v>
      </c>
      <c r="H15" s="19" t="n">
        <v>3.2</v>
      </c>
      <c r="I15" s="19" t="n">
        <v>0</v>
      </c>
      <c r="J15" s="38">
        <f>IF(C15="","",N(E15)*N(F15)+N(G15)-N(I15))</f>
        <v/>
      </c>
      <c r="K15" s="38">
        <f>IF(C15="","",IFERROR(J15*VLOOKUP(D15,Settings!$B$11:$E$18,2,0)+VLOOKUP(D15,Settings!$B$11:$E$18,3,0)+J15*VLOOKUP(D15,Settings!$B$11:$E$18,4,0),0))</f>
        <v/>
      </c>
      <c r="L15" s="38">
        <f>IF(C15="","",N(E15)*IFERROR(VLOOKUP(C15,Products!$B$7:$E$156,4,0),0))</f>
        <v/>
      </c>
      <c r="M15" s="38">
        <f>IF(C15="","",J15-K15-L15-N(H15))</f>
        <v/>
      </c>
      <c r="N15" s="51">
        <f>IF(OR(C15="",N(J15)=0),"",M15/J15)</f>
        <v/>
      </c>
    </row>
    <row r="16">
      <c r="B16" s="53" t="n">
        <v>46046</v>
      </c>
      <c r="C16" s="13" t="inlineStr">
        <is>
          <t>CND-03</t>
        </is>
      </c>
      <c r="D16" s="13" t="inlineStr">
        <is>
          <t>Amazon Handmade</t>
        </is>
      </c>
      <c r="E16" s="14" t="n">
        <v>1</v>
      </c>
      <c r="F16" s="19" t="n">
        <v>12</v>
      </c>
      <c r="G16" s="19" t="n">
        <v>0</v>
      </c>
      <c r="H16" s="19" t="n">
        <v>3.2</v>
      </c>
      <c r="I16" s="19" t="n">
        <v>0</v>
      </c>
      <c r="J16" s="38">
        <f>IF(C16="","",N(E16)*N(F16)+N(G16)-N(I16))</f>
        <v/>
      </c>
      <c r="K16" s="38">
        <f>IF(C16="","",IFERROR(J16*VLOOKUP(D16,Settings!$B$11:$E$18,2,0)+VLOOKUP(D16,Settings!$B$11:$E$18,3,0)+J16*VLOOKUP(D16,Settings!$B$11:$E$18,4,0),0))</f>
        <v/>
      </c>
      <c r="L16" s="38">
        <f>IF(C16="","",N(E16)*IFERROR(VLOOKUP(C16,Products!$B$7:$E$156,4,0),0))</f>
        <v/>
      </c>
      <c r="M16" s="38">
        <f>IF(C16="","",J16-K16-L16-N(H16))</f>
        <v/>
      </c>
      <c r="N16" s="51">
        <f>IF(OR(C16="",N(J16)=0),"",M16/J16)</f>
        <v/>
      </c>
    </row>
    <row r="17">
      <c r="B17" s="53" t="n">
        <v>46049</v>
      </c>
      <c r="C17" s="13" t="inlineStr">
        <is>
          <t>CND-02</t>
        </is>
      </c>
      <c r="D17" s="13" t="inlineStr">
        <is>
          <t>Craft fair</t>
        </is>
      </c>
      <c r="E17" s="14" t="n">
        <v>1</v>
      </c>
      <c r="F17" s="19" t="n">
        <v>22</v>
      </c>
      <c r="G17" s="19" t="n">
        <v>5.95</v>
      </c>
      <c r="H17" s="19" t="n">
        <v>5.66</v>
      </c>
      <c r="I17" s="19" t="n">
        <v>0</v>
      </c>
      <c r="J17" s="38">
        <f>IF(C17="","",N(E17)*N(F17)+N(G17)-N(I17))</f>
        <v/>
      </c>
      <c r="K17" s="38">
        <f>IF(C17="","",IFERROR(J17*VLOOKUP(D17,Settings!$B$11:$E$18,2,0)+VLOOKUP(D17,Settings!$B$11:$E$18,3,0)+J17*VLOOKUP(D17,Settings!$B$11:$E$18,4,0),0))</f>
        <v/>
      </c>
      <c r="L17" s="38">
        <f>IF(C17="","",N(E17)*IFERROR(VLOOKUP(C17,Products!$B$7:$E$156,4,0),0))</f>
        <v/>
      </c>
      <c r="M17" s="38">
        <f>IF(C17="","",J17-K17-L17-N(H17))</f>
        <v/>
      </c>
      <c r="N17" s="51">
        <f>IF(OR(C17="",N(J17)=0),"",M17/J17)</f>
        <v/>
      </c>
    </row>
    <row r="18">
      <c r="B18" s="53" t="n">
        <v>46052</v>
      </c>
      <c r="C18" s="13" t="inlineStr">
        <is>
          <t>CND-03</t>
        </is>
      </c>
      <c r="D18" s="13" t="inlineStr">
        <is>
          <t>eBay</t>
        </is>
      </c>
      <c r="E18" s="14" t="n">
        <v>1</v>
      </c>
      <c r="F18" s="19" t="n">
        <v>12</v>
      </c>
      <c r="G18" s="19" t="n">
        <v>4.5</v>
      </c>
      <c r="H18" s="19" t="n">
        <v>4.42</v>
      </c>
      <c r="I18" s="19" t="n">
        <v>0</v>
      </c>
      <c r="J18" s="38">
        <f>IF(C18="","",N(E18)*N(F18)+N(G18)-N(I18))</f>
        <v/>
      </c>
      <c r="K18" s="38">
        <f>IF(C18="","",IFERROR(J18*VLOOKUP(D18,Settings!$B$11:$E$18,2,0)+VLOOKUP(D18,Settings!$B$11:$E$18,3,0)+J18*VLOOKUP(D18,Settings!$B$11:$E$18,4,0),0))</f>
        <v/>
      </c>
      <c r="L18" s="38">
        <f>IF(C18="","",N(E18)*IFERROR(VLOOKUP(C18,Products!$B$7:$E$156,4,0),0))</f>
        <v/>
      </c>
      <c r="M18" s="38">
        <f>IF(C18="","",J18-K18-L18-N(H18))</f>
        <v/>
      </c>
      <c r="N18" s="51">
        <f>IF(OR(C18="",N(J18)=0),"",M18/J18)</f>
        <v/>
      </c>
    </row>
    <row r="19">
      <c r="B19" s="53" t="n">
        <v>46053</v>
      </c>
      <c r="C19" s="13" t="inlineStr">
        <is>
          <t>CND-02</t>
        </is>
      </c>
      <c r="D19" s="13" t="inlineStr">
        <is>
          <t>Etsy</t>
        </is>
      </c>
      <c r="E19" s="14" t="n">
        <v>1</v>
      </c>
      <c r="F19" s="19" t="n">
        <v>22</v>
      </c>
      <c r="G19" s="19" t="n">
        <v>0</v>
      </c>
      <c r="H19" s="19" t="n">
        <v>3.2</v>
      </c>
      <c r="I19" s="19" t="n">
        <v>0</v>
      </c>
      <c r="J19" s="38">
        <f>IF(C19="","",N(E19)*N(F19)+N(G19)-N(I19))</f>
        <v/>
      </c>
      <c r="K19" s="38">
        <f>IF(C19="","",IFERROR(J19*VLOOKUP(D19,Settings!$B$11:$E$18,2,0)+VLOOKUP(D19,Settings!$B$11:$E$18,3,0)+J19*VLOOKUP(D19,Settings!$B$11:$E$18,4,0),0))</f>
        <v/>
      </c>
      <c r="L19" s="38">
        <f>IF(C19="","",N(E19)*IFERROR(VLOOKUP(C19,Products!$B$7:$E$156,4,0),0))</f>
        <v/>
      </c>
      <c r="M19" s="38">
        <f>IF(C19="","",J19-K19-L19-N(H19))</f>
        <v/>
      </c>
      <c r="N19" s="51">
        <f>IF(OR(C19="",N(J19)=0),"",M19/J19)</f>
        <v/>
      </c>
    </row>
    <row r="20">
      <c r="B20" s="53" t="n">
        <v>46056</v>
      </c>
      <c r="C20" s="13" t="inlineStr">
        <is>
          <t>PRT-01</t>
        </is>
      </c>
      <c r="D20" s="13" t="inlineStr">
        <is>
          <t>Etsy</t>
        </is>
      </c>
      <c r="E20" s="14" t="n">
        <v>1</v>
      </c>
      <c r="F20" s="19" t="n">
        <v>18</v>
      </c>
      <c r="G20" s="19" t="n">
        <v>5.95</v>
      </c>
      <c r="H20" s="19" t="n">
        <v>5.66</v>
      </c>
      <c r="I20" s="19" t="n">
        <v>0</v>
      </c>
      <c r="J20" s="38">
        <f>IF(C20="","",N(E20)*N(F20)+N(G20)-N(I20))</f>
        <v/>
      </c>
      <c r="K20" s="38">
        <f>IF(C20="","",IFERROR(J20*VLOOKUP(D20,Settings!$B$11:$E$18,2,0)+VLOOKUP(D20,Settings!$B$11:$E$18,3,0)+J20*VLOOKUP(D20,Settings!$B$11:$E$18,4,0),0))</f>
        <v/>
      </c>
      <c r="L20" s="38">
        <f>IF(C20="","",N(E20)*IFERROR(VLOOKUP(C20,Products!$B$7:$E$156,4,0),0))</f>
        <v/>
      </c>
      <c r="M20" s="38">
        <f>IF(C20="","",J20-K20-L20-N(H20))</f>
        <v/>
      </c>
      <c r="N20" s="51">
        <f>IF(OR(C20="",N(J20)=0),"",M20/J20)</f>
        <v/>
      </c>
    </row>
    <row r="21">
      <c r="B21" s="53" t="n">
        <v>46058</v>
      </c>
      <c r="C21" s="13" t="inlineStr">
        <is>
          <t>JWL-01</t>
        </is>
      </c>
      <c r="D21" s="13" t="inlineStr">
        <is>
          <t>Etsy</t>
        </is>
      </c>
      <c r="E21" s="14" t="n">
        <v>2</v>
      </c>
      <c r="F21" s="19" t="n">
        <v>38</v>
      </c>
      <c r="G21" s="19" t="n">
        <v>4.5</v>
      </c>
      <c r="H21" s="19" t="n">
        <v>4.42</v>
      </c>
      <c r="I21" s="19" t="n">
        <v>0</v>
      </c>
      <c r="J21" s="38">
        <f>IF(C21="","",N(E21)*N(F21)+N(G21)-N(I21))</f>
        <v/>
      </c>
      <c r="K21" s="38">
        <f>IF(C21="","",IFERROR(J21*VLOOKUP(D21,Settings!$B$11:$E$18,2,0)+VLOOKUP(D21,Settings!$B$11:$E$18,3,0)+J21*VLOOKUP(D21,Settings!$B$11:$E$18,4,0),0))</f>
        <v/>
      </c>
      <c r="L21" s="38">
        <f>IF(C21="","",N(E21)*IFERROR(VLOOKUP(C21,Products!$B$7:$E$156,4,0),0))</f>
        <v/>
      </c>
      <c r="M21" s="38">
        <f>IF(C21="","",J21-K21-L21-N(H21))</f>
        <v/>
      </c>
      <c r="N21" s="51">
        <f>IF(OR(C21="",N(J21)=0),"",M21/J21)</f>
        <v/>
      </c>
    </row>
    <row r="22">
      <c r="B22" s="53" t="n">
        <v>46062</v>
      </c>
      <c r="C22" s="13" t="inlineStr">
        <is>
          <t>CND-01</t>
        </is>
      </c>
      <c r="D22" s="13" t="inlineStr">
        <is>
          <t>Etsy</t>
        </is>
      </c>
      <c r="E22" s="14" t="n">
        <v>1</v>
      </c>
      <c r="F22" s="19" t="n">
        <v>22</v>
      </c>
      <c r="G22" s="19" t="n">
        <v>0</v>
      </c>
      <c r="H22" s="19" t="n">
        <v>3.2</v>
      </c>
      <c r="I22" s="19" t="n">
        <v>0</v>
      </c>
      <c r="J22" s="38">
        <f>IF(C22="","",N(E22)*N(F22)+N(G22)-N(I22))</f>
        <v/>
      </c>
      <c r="K22" s="38">
        <f>IF(C22="","",IFERROR(J22*VLOOKUP(D22,Settings!$B$11:$E$18,2,0)+VLOOKUP(D22,Settings!$B$11:$E$18,3,0)+J22*VLOOKUP(D22,Settings!$B$11:$E$18,4,0),0))</f>
        <v/>
      </c>
      <c r="L22" s="38">
        <f>IF(C22="","",N(E22)*IFERROR(VLOOKUP(C22,Products!$B$7:$E$156,4,0),0))</f>
        <v/>
      </c>
      <c r="M22" s="38">
        <f>IF(C22="","",J22-K22-L22-N(H22))</f>
        <v/>
      </c>
      <c r="N22" s="51">
        <f>IF(OR(C22="",N(J22)=0),"",M22/J22)</f>
        <v/>
      </c>
    </row>
    <row r="23">
      <c r="B23" s="53" t="n">
        <v>46064</v>
      </c>
      <c r="C23" s="13" t="inlineStr">
        <is>
          <t>HOM-02</t>
        </is>
      </c>
      <c r="D23" s="13" t="inlineStr">
        <is>
          <t>Etsy</t>
        </is>
      </c>
      <c r="E23" s="14" t="n">
        <v>1</v>
      </c>
      <c r="F23" s="19" t="n">
        <v>19</v>
      </c>
      <c r="G23" s="19" t="n">
        <v>5.95</v>
      </c>
      <c r="H23" s="19" t="n">
        <v>5.66</v>
      </c>
      <c r="I23" s="19" t="n">
        <v>2</v>
      </c>
      <c r="J23" s="38">
        <f>IF(C23="","",N(E23)*N(F23)+N(G23)-N(I23))</f>
        <v/>
      </c>
      <c r="K23" s="38">
        <f>IF(C23="","",IFERROR(J23*VLOOKUP(D23,Settings!$B$11:$E$18,2,0)+VLOOKUP(D23,Settings!$B$11:$E$18,3,0)+J23*VLOOKUP(D23,Settings!$B$11:$E$18,4,0),0))</f>
        <v/>
      </c>
      <c r="L23" s="38">
        <f>IF(C23="","",N(E23)*IFERROR(VLOOKUP(C23,Products!$B$7:$E$156,4,0),0))</f>
        <v/>
      </c>
      <c r="M23" s="38">
        <f>IF(C23="","",J23-K23-L23-N(H23))</f>
        <v/>
      </c>
      <c r="N23" s="51">
        <f>IF(OR(C23="",N(J23)=0),"",M23/J23)</f>
        <v/>
      </c>
    </row>
    <row r="24">
      <c r="B24" s="53" t="n">
        <v>46065</v>
      </c>
      <c r="C24" s="13" t="inlineStr">
        <is>
          <t>CND-01</t>
        </is>
      </c>
      <c r="D24" s="13" t="inlineStr">
        <is>
          <t>Etsy</t>
        </is>
      </c>
      <c r="E24" s="14" t="n">
        <v>1</v>
      </c>
      <c r="F24" s="19" t="n">
        <v>22</v>
      </c>
      <c r="G24" s="19" t="n">
        <v>4.5</v>
      </c>
      <c r="H24" s="19" t="n">
        <v>4.42</v>
      </c>
      <c r="I24" s="19" t="n">
        <v>0</v>
      </c>
      <c r="J24" s="38">
        <f>IF(C24="","",N(E24)*N(F24)+N(G24)-N(I24))</f>
        <v/>
      </c>
      <c r="K24" s="38">
        <f>IF(C24="","",IFERROR(J24*VLOOKUP(D24,Settings!$B$11:$E$18,2,0)+VLOOKUP(D24,Settings!$B$11:$E$18,3,0)+J24*VLOOKUP(D24,Settings!$B$11:$E$18,4,0),0))</f>
        <v/>
      </c>
      <c r="L24" s="38">
        <f>IF(C24="","",N(E24)*IFERROR(VLOOKUP(C24,Products!$B$7:$E$156,4,0),0))</f>
        <v/>
      </c>
      <c r="M24" s="38">
        <f>IF(C24="","",J24-K24-L24-N(H24))</f>
        <v/>
      </c>
      <c r="N24" s="51">
        <f>IF(OR(C24="",N(J24)=0),"",M24/J24)</f>
        <v/>
      </c>
    </row>
    <row r="25">
      <c r="B25" s="53" t="n">
        <v>46069</v>
      </c>
      <c r="C25" s="13" t="inlineStr">
        <is>
          <t>PRT-02</t>
        </is>
      </c>
      <c r="D25" s="13" t="inlineStr">
        <is>
          <t>Etsy</t>
        </is>
      </c>
      <c r="E25" s="14" t="n">
        <v>1</v>
      </c>
      <c r="F25" s="19" t="n">
        <v>26</v>
      </c>
      <c r="G25" s="19" t="n">
        <v>0</v>
      </c>
      <c r="H25" s="19" t="n">
        <v>3.2</v>
      </c>
      <c r="I25" s="19" t="n">
        <v>0</v>
      </c>
      <c r="J25" s="38">
        <f>IF(C25="","",N(E25)*N(F25)+N(G25)-N(I25))</f>
        <v/>
      </c>
      <c r="K25" s="38">
        <f>IF(C25="","",IFERROR(J25*VLOOKUP(D25,Settings!$B$11:$E$18,2,0)+VLOOKUP(D25,Settings!$B$11:$E$18,3,0)+J25*VLOOKUP(D25,Settings!$B$11:$E$18,4,0),0))</f>
        <v/>
      </c>
      <c r="L25" s="38">
        <f>IF(C25="","",N(E25)*IFERROR(VLOOKUP(C25,Products!$B$7:$E$156,4,0),0))</f>
        <v/>
      </c>
      <c r="M25" s="38">
        <f>IF(C25="","",J25-K25-L25-N(H25))</f>
        <v/>
      </c>
      <c r="N25" s="51">
        <f>IF(OR(C25="",N(J25)=0),"",M25/J25)</f>
        <v/>
      </c>
    </row>
    <row r="26">
      <c r="B26" s="53" t="n">
        <v>46070</v>
      </c>
      <c r="C26" s="13" t="inlineStr">
        <is>
          <t>CND-01</t>
        </is>
      </c>
      <c r="D26" s="13" t="inlineStr">
        <is>
          <t>Etsy</t>
        </is>
      </c>
      <c r="E26" s="14" t="n">
        <v>2</v>
      </c>
      <c r="F26" s="19" t="n">
        <v>22</v>
      </c>
      <c r="G26" s="19" t="n">
        <v>5.95</v>
      </c>
      <c r="H26" s="19" t="n">
        <v>5.66</v>
      </c>
      <c r="I26" s="19" t="n">
        <v>0</v>
      </c>
      <c r="J26" s="38">
        <f>IF(C26="","",N(E26)*N(F26)+N(G26)-N(I26))</f>
        <v/>
      </c>
      <c r="K26" s="38">
        <f>IF(C26="","",IFERROR(J26*VLOOKUP(D26,Settings!$B$11:$E$18,2,0)+VLOOKUP(D26,Settings!$B$11:$E$18,3,0)+J26*VLOOKUP(D26,Settings!$B$11:$E$18,4,0),0))</f>
        <v/>
      </c>
      <c r="L26" s="38">
        <f>IF(C26="","",N(E26)*IFERROR(VLOOKUP(C26,Products!$B$7:$E$156,4,0),0))</f>
        <v/>
      </c>
      <c r="M26" s="38">
        <f>IF(C26="","",J26-K26-L26-N(H26))</f>
        <v/>
      </c>
      <c r="N26" s="51">
        <f>IF(OR(C26="",N(J26)=0),"",M26/J26)</f>
        <v/>
      </c>
    </row>
    <row r="27">
      <c r="B27" s="53" t="n">
        <v>46074</v>
      </c>
      <c r="C27" s="13" t="inlineStr">
        <is>
          <t>PRT-02</t>
        </is>
      </c>
      <c r="D27" s="13" t="inlineStr">
        <is>
          <t>Etsy</t>
        </is>
      </c>
      <c r="E27" s="14" t="n">
        <v>1</v>
      </c>
      <c r="F27" s="19" t="n">
        <v>26</v>
      </c>
      <c r="G27" s="19" t="n">
        <v>4.5</v>
      </c>
      <c r="H27" s="19" t="n">
        <v>4.42</v>
      </c>
      <c r="I27" s="19" t="n">
        <v>3</v>
      </c>
      <c r="J27" s="38">
        <f>IF(C27="","",N(E27)*N(F27)+N(G27)-N(I27))</f>
        <v/>
      </c>
      <c r="K27" s="38">
        <f>IF(C27="","",IFERROR(J27*VLOOKUP(D27,Settings!$B$11:$E$18,2,0)+VLOOKUP(D27,Settings!$B$11:$E$18,3,0)+J27*VLOOKUP(D27,Settings!$B$11:$E$18,4,0),0))</f>
        <v/>
      </c>
      <c r="L27" s="38">
        <f>IF(C27="","",N(E27)*IFERROR(VLOOKUP(C27,Products!$B$7:$E$156,4,0),0))</f>
        <v/>
      </c>
      <c r="M27" s="38">
        <f>IF(C27="","",J27-K27-L27-N(H27))</f>
        <v/>
      </c>
      <c r="N27" s="51">
        <f>IF(OR(C27="",N(J27)=0),"",M27/J27)</f>
        <v/>
      </c>
    </row>
    <row r="28">
      <c r="B28" s="53" t="n">
        <v>46075</v>
      </c>
      <c r="C28" s="13" t="inlineStr">
        <is>
          <t>CND-02</t>
        </is>
      </c>
      <c r="D28" s="13" t="inlineStr">
        <is>
          <t>Etsy</t>
        </is>
      </c>
      <c r="E28" s="14" t="n">
        <v>2</v>
      </c>
      <c r="F28" s="19" t="n">
        <v>22</v>
      </c>
      <c r="G28" s="19" t="n">
        <v>4.5</v>
      </c>
      <c r="H28" s="19" t="n">
        <v>4.42</v>
      </c>
      <c r="I28" s="19" t="n">
        <v>3</v>
      </c>
      <c r="J28" s="38">
        <f>IF(C28="","",N(E28)*N(F28)+N(G28)-N(I28))</f>
        <v/>
      </c>
      <c r="K28" s="38">
        <f>IF(C28="","",IFERROR(J28*VLOOKUP(D28,Settings!$B$11:$E$18,2,0)+VLOOKUP(D28,Settings!$B$11:$E$18,3,0)+J28*VLOOKUP(D28,Settings!$B$11:$E$18,4,0),0))</f>
        <v/>
      </c>
      <c r="L28" s="38">
        <f>IF(C28="","",N(E28)*IFERROR(VLOOKUP(C28,Products!$B$7:$E$156,4,0),0))</f>
        <v/>
      </c>
      <c r="M28" s="38">
        <f>IF(C28="","",J28-K28-L28-N(H28))</f>
        <v/>
      </c>
      <c r="N28" s="51">
        <f>IF(OR(C28="",N(J28)=0),"",M28/J28)</f>
        <v/>
      </c>
    </row>
    <row r="29">
      <c r="B29" s="53" t="n">
        <v>46077</v>
      </c>
      <c r="C29" s="13" t="inlineStr">
        <is>
          <t>CND-01</t>
        </is>
      </c>
      <c r="D29" s="13" t="inlineStr">
        <is>
          <t>eBay</t>
        </is>
      </c>
      <c r="E29" s="14" t="n">
        <v>2</v>
      </c>
      <c r="F29" s="19" t="n">
        <v>22</v>
      </c>
      <c r="G29" s="19" t="n">
        <v>4.5</v>
      </c>
      <c r="H29" s="19" t="n">
        <v>4.42</v>
      </c>
      <c r="I29" s="19" t="n">
        <v>3</v>
      </c>
      <c r="J29" s="38">
        <f>IF(C29="","",N(E29)*N(F29)+N(G29)-N(I29))</f>
        <v/>
      </c>
      <c r="K29" s="38">
        <f>IF(C29="","",IFERROR(J29*VLOOKUP(D29,Settings!$B$11:$E$18,2,0)+VLOOKUP(D29,Settings!$B$11:$E$18,3,0)+J29*VLOOKUP(D29,Settings!$B$11:$E$18,4,0),0))</f>
        <v/>
      </c>
      <c r="L29" s="38">
        <f>IF(C29="","",N(E29)*IFERROR(VLOOKUP(C29,Products!$B$7:$E$156,4,0),0))</f>
        <v/>
      </c>
      <c r="M29" s="38">
        <f>IF(C29="","",J29-K29-L29-N(H29))</f>
        <v/>
      </c>
      <c r="N29" s="51">
        <f>IF(OR(C29="",N(J29)=0),"",M29/J29)</f>
        <v/>
      </c>
    </row>
    <row r="30">
      <c r="B30" s="53" t="n">
        <v>46081</v>
      </c>
      <c r="C30" s="13" t="inlineStr">
        <is>
          <t>APP-01</t>
        </is>
      </c>
      <c r="D30" s="13" t="inlineStr">
        <is>
          <t>eBay</t>
        </is>
      </c>
      <c r="E30" s="14" t="n">
        <v>1</v>
      </c>
      <c r="F30" s="19" t="n">
        <v>32</v>
      </c>
      <c r="G30" s="19" t="n">
        <v>0</v>
      </c>
      <c r="H30" s="19" t="n">
        <v>3.2</v>
      </c>
      <c r="I30" s="19" t="n">
        <v>0</v>
      </c>
      <c r="J30" s="38">
        <f>IF(C30="","",N(E30)*N(F30)+N(G30)-N(I30))</f>
        <v/>
      </c>
      <c r="K30" s="38">
        <f>IF(C30="","",IFERROR(J30*VLOOKUP(D30,Settings!$B$11:$E$18,2,0)+VLOOKUP(D30,Settings!$B$11:$E$18,3,0)+J30*VLOOKUP(D30,Settings!$B$11:$E$18,4,0),0))</f>
        <v/>
      </c>
      <c r="L30" s="38">
        <f>IF(C30="","",N(E30)*IFERROR(VLOOKUP(C30,Products!$B$7:$E$156,4,0),0))</f>
        <v/>
      </c>
      <c r="M30" s="38">
        <f>IF(C30="","",J30-K30-L30-N(H30))</f>
        <v/>
      </c>
      <c r="N30" s="51">
        <f>IF(OR(C30="",N(J30)=0),"",M30/J30)</f>
        <v/>
      </c>
    </row>
    <row r="31">
      <c r="B31" s="53" t="n">
        <v>46082</v>
      </c>
      <c r="C31" s="13" t="inlineStr">
        <is>
          <t>CND-01</t>
        </is>
      </c>
      <c r="D31" s="13" t="inlineStr">
        <is>
          <t>Instagram / DM</t>
        </is>
      </c>
      <c r="E31" s="14" t="n">
        <v>1</v>
      </c>
      <c r="F31" s="19" t="n">
        <v>22</v>
      </c>
      <c r="G31" s="19" t="n">
        <v>5.95</v>
      </c>
      <c r="H31" s="19" t="n">
        <v>5.66</v>
      </c>
      <c r="I31" s="19" t="n">
        <v>0</v>
      </c>
      <c r="J31" s="38">
        <f>IF(C31="","",N(E31)*N(F31)+N(G31)-N(I31))</f>
        <v/>
      </c>
      <c r="K31" s="38">
        <f>IF(C31="","",IFERROR(J31*VLOOKUP(D31,Settings!$B$11:$E$18,2,0)+VLOOKUP(D31,Settings!$B$11:$E$18,3,0)+J31*VLOOKUP(D31,Settings!$B$11:$E$18,4,0),0))</f>
        <v/>
      </c>
      <c r="L31" s="38">
        <f>IF(C31="","",N(E31)*IFERROR(VLOOKUP(C31,Products!$B$7:$E$156,4,0),0))</f>
        <v/>
      </c>
      <c r="M31" s="38">
        <f>IF(C31="","",J31-K31-L31-N(H31))</f>
        <v/>
      </c>
      <c r="N31" s="51">
        <f>IF(OR(C31="",N(J31)=0),"",M31/J31)</f>
        <v/>
      </c>
    </row>
    <row r="32">
      <c r="B32" s="53" t="n">
        <v>46086</v>
      </c>
      <c r="C32" s="13" t="inlineStr">
        <is>
          <t>PRT-02</t>
        </is>
      </c>
      <c r="D32" s="13" t="inlineStr">
        <is>
          <t>eBay</t>
        </is>
      </c>
      <c r="E32" s="14" t="n">
        <v>1</v>
      </c>
      <c r="F32" s="19" t="n">
        <v>26</v>
      </c>
      <c r="G32" s="19" t="n">
        <v>4.5</v>
      </c>
      <c r="H32" s="19" t="n">
        <v>4.42</v>
      </c>
      <c r="I32" s="19" t="n">
        <v>3</v>
      </c>
      <c r="J32" s="38">
        <f>IF(C32="","",N(E32)*N(F32)+N(G32)-N(I32))</f>
        <v/>
      </c>
      <c r="K32" s="38">
        <f>IF(C32="","",IFERROR(J32*VLOOKUP(D32,Settings!$B$11:$E$18,2,0)+VLOOKUP(D32,Settings!$B$11:$E$18,3,0)+J32*VLOOKUP(D32,Settings!$B$11:$E$18,4,0),0))</f>
        <v/>
      </c>
      <c r="L32" s="38">
        <f>IF(C32="","",N(E32)*IFERROR(VLOOKUP(C32,Products!$B$7:$E$156,4,0),0))</f>
        <v/>
      </c>
      <c r="M32" s="38">
        <f>IF(C32="","",J32-K32-L32-N(H32))</f>
        <v/>
      </c>
      <c r="N32" s="51">
        <f>IF(OR(C32="",N(J32)=0),"",M32/J32)</f>
        <v/>
      </c>
    </row>
    <row r="33">
      <c r="B33" s="53" t="n">
        <v>46087</v>
      </c>
      <c r="C33" s="13" t="inlineStr">
        <is>
          <t>CND-01</t>
        </is>
      </c>
      <c r="D33" s="13" t="inlineStr">
        <is>
          <t>eBay</t>
        </is>
      </c>
      <c r="E33" s="14" t="n">
        <v>2</v>
      </c>
      <c r="F33" s="19" t="n">
        <v>22</v>
      </c>
      <c r="G33" s="19" t="n">
        <v>0</v>
      </c>
      <c r="H33" s="19" t="n">
        <v>3.2</v>
      </c>
      <c r="I33" s="19" t="n">
        <v>0</v>
      </c>
      <c r="J33" s="38">
        <f>IF(C33="","",N(E33)*N(F33)+N(G33)-N(I33))</f>
        <v/>
      </c>
      <c r="K33" s="38">
        <f>IF(C33="","",IFERROR(J33*VLOOKUP(D33,Settings!$B$11:$E$18,2,0)+VLOOKUP(D33,Settings!$B$11:$E$18,3,0)+J33*VLOOKUP(D33,Settings!$B$11:$E$18,4,0),0))</f>
        <v/>
      </c>
      <c r="L33" s="38">
        <f>IF(C33="","",N(E33)*IFERROR(VLOOKUP(C33,Products!$B$7:$E$156,4,0),0))</f>
        <v/>
      </c>
      <c r="M33" s="38">
        <f>IF(C33="","",J33-K33-L33-N(H33))</f>
        <v/>
      </c>
      <c r="N33" s="51">
        <f>IF(OR(C33="",N(J33)=0),"",M33/J33)</f>
        <v/>
      </c>
    </row>
    <row r="34">
      <c r="B34" s="53" t="n">
        <v>46089</v>
      </c>
      <c r="C34" s="13" t="inlineStr">
        <is>
          <t>HOM-01</t>
        </is>
      </c>
      <c r="D34" s="13" t="inlineStr">
        <is>
          <t>Etsy</t>
        </is>
      </c>
      <c r="E34" s="14" t="n">
        <v>1</v>
      </c>
      <c r="F34" s="19" t="n">
        <v>24</v>
      </c>
      <c r="G34" s="19" t="n">
        <v>0</v>
      </c>
      <c r="H34" s="19" t="n">
        <v>3.2</v>
      </c>
      <c r="I34" s="19" t="n">
        <v>0</v>
      </c>
      <c r="J34" s="38">
        <f>IF(C34="","",N(E34)*N(F34)+N(G34)-N(I34))</f>
        <v/>
      </c>
      <c r="K34" s="38">
        <f>IF(C34="","",IFERROR(J34*VLOOKUP(D34,Settings!$B$11:$E$18,2,0)+VLOOKUP(D34,Settings!$B$11:$E$18,3,0)+J34*VLOOKUP(D34,Settings!$B$11:$E$18,4,0),0))</f>
        <v/>
      </c>
      <c r="L34" s="38">
        <f>IF(C34="","",N(E34)*IFERROR(VLOOKUP(C34,Products!$B$7:$E$156,4,0),0))</f>
        <v/>
      </c>
      <c r="M34" s="38">
        <f>IF(C34="","",J34-K34-L34-N(H34))</f>
        <v/>
      </c>
      <c r="N34" s="51">
        <f>IF(OR(C34="",N(J34)=0),"",M34/J34)</f>
        <v/>
      </c>
    </row>
    <row r="35">
      <c r="B35" s="53" t="n">
        <v>46093</v>
      </c>
      <c r="C35" s="13" t="inlineStr">
        <is>
          <t>JWL-01</t>
        </is>
      </c>
      <c r="D35" s="13" t="inlineStr">
        <is>
          <t>Etsy</t>
        </is>
      </c>
      <c r="E35" s="14" t="n">
        <v>1</v>
      </c>
      <c r="F35" s="19" t="n">
        <v>38</v>
      </c>
      <c r="G35" s="19" t="n">
        <v>4.5</v>
      </c>
      <c r="H35" s="19" t="n">
        <v>4.42</v>
      </c>
      <c r="I35" s="19" t="n">
        <v>0</v>
      </c>
      <c r="J35" s="38">
        <f>IF(C35="","",N(E35)*N(F35)+N(G35)-N(I35))</f>
        <v/>
      </c>
      <c r="K35" s="38">
        <f>IF(C35="","",IFERROR(J35*VLOOKUP(D35,Settings!$B$11:$E$18,2,0)+VLOOKUP(D35,Settings!$B$11:$E$18,3,0)+J35*VLOOKUP(D35,Settings!$B$11:$E$18,4,0),0))</f>
        <v/>
      </c>
      <c r="L35" s="38">
        <f>IF(C35="","",N(E35)*IFERROR(VLOOKUP(C35,Products!$B$7:$E$156,4,0),0))</f>
        <v/>
      </c>
      <c r="M35" s="38">
        <f>IF(C35="","",J35-K35-L35-N(H35))</f>
        <v/>
      </c>
      <c r="N35" s="51">
        <f>IF(OR(C35="",N(J35)=0),"",M35/J35)</f>
        <v/>
      </c>
    </row>
    <row r="36">
      <c r="B36" s="53" t="n">
        <v>46094</v>
      </c>
      <c r="C36" s="13" t="inlineStr">
        <is>
          <t>CND-01</t>
        </is>
      </c>
      <c r="D36" s="13" t="inlineStr">
        <is>
          <t>Etsy</t>
        </is>
      </c>
      <c r="E36" s="14" t="n">
        <v>1</v>
      </c>
      <c r="F36" s="19" t="n">
        <v>22</v>
      </c>
      <c r="G36" s="19" t="n">
        <v>4.5</v>
      </c>
      <c r="H36" s="19" t="n">
        <v>4.42</v>
      </c>
      <c r="I36" s="19" t="n">
        <v>3</v>
      </c>
      <c r="J36" s="38">
        <f>IF(C36="","",N(E36)*N(F36)+N(G36)-N(I36))</f>
        <v/>
      </c>
      <c r="K36" s="38">
        <f>IF(C36="","",IFERROR(J36*VLOOKUP(D36,Settings!$B$11:$E$18,2,0)+VLOOKUP(D36,Settings!$B$11:$E$18,3,0)+J36*VLOOKUP(D36,Settings!$B$11:$E$18,4,0),0))</f>
        <v/>
      </c>
      <c r="L36" s="38">
        <f>IF(C36="","",N(E36)*IFERROR(VLOOKUP(C36,Products!$B$7:$E$156,4,0),0))</f>
        <v/>
      </c>
      <c r="M36" s="38">
        <f>IF(C36="","",J36-K36-L36-N(H36))</f>
        <v/>
      </c>
      <c r="N36" s="51">
        <f>IF(OR(C36="",N(J36)=0),"",M36/J36)</f>
        <v/>
      </c>
    </row>
    <row r="37">
      <c r="B37" s="53" t="n">
        <v>46097</v>
      </c>
      <c r="C37" s="13" t="inlineStr">
        <is>
          <t>JWL-02</t>
        </is>
      </c>
      <c r="D37" s="13" t="inlineStr">
        <is>
          <t>Craft fair</t>
        </is>
      </c>
      <c r="E37" s="14" t="n">
        <v>1</v>
      </c>
      <c r="F37" s="19" t="n">
        <v>29</v>
      </c>
      <c r="G37" s="19" t="n">
        <v>4.5</v>
      </c>
      <c r="H37" s="19" t="n">
        <v>4.42</v>
      </c>
      <c r="I37" s="19" t="n">
        <v>3</v>
      </c>
      <c r="J37" s="38">
        <f>IF(C37="","",N(E37)*N(F37)+N(G37)-N(I37))</f>
        <v/>
      </c>
      <c r="K37" s="38">
        <f>IF(C37="","",IFERROR(J37*VLOOKUP(D37,Settings!$B$11:$E$18,2,0)+VLOOKUP(D37,Settings!$B$11:$E$18,3,0)+J37*VLOOKUP(D37,Settings!$B$11:$E$18,4,0),0))</f>
        <v/>
      </c>
      <c r="L37" s="38">
        <f>IF(C37="","",N(E37)*IFERROR(VLOOKUP(C37,Products!$B$7:$E$156,4,0),0))</f>
        <v/>
      </c>
      <c r="M37" s="38">
        <f>IF(C37="","",J37-K37-L37-N(H37))</f>
        <v/>
      </c>
      <c r="N37" s="51">
        <f>IF(OR(C37="",N(J37)=0),"",M37/J37)</f>
        <v/>
      </c>
    </row>
    <row r="38">
      <c r="B38" s="53" t="n">
        <v>46100</v>
      </c>
      <c r="C38" s="13" t="inlineStr">
        <is>
          <t>HOM-02</t>
        </is>
      </c>
      <c r="D38" s="13" t="inlineStr">
        <is>
          <t>Etsy</t>
        </is>
      </c>
      <c r="E38" s="14" t="n">
        <v>2</v>
      </c>
      <c r="F38" s="19" t="n">
        <v>19</v>
      </c>
      <c r="G38" s="19" t="n">
        <v>0</v>
      </c>
      <c r="H38" s="19" t="n">
        <v>3.2</v>
      </c>
      <c r="I38" s="19" t="n">
        <v>0</v>
      </c>
      <c r="J38" s="38">
        <f>IF(C38="","",N(E38)*N(F38)+N(G38)-N(I38))</f>
        <v/>
      </c>
      <c r="K38" s="38">
        <f>IF(C38="","",IFERROR(J38*VLOOKUP(D38,Settings!$B$11:$E$18,2,0)+VLOOKUP(D38,Settings!$B$11:$E$18,3,0)+J38*VLOOKUP(D38,Settings!$B$11:$E$18,4,0),0))</f>
        <v/>
      </c>
      <c r="L38" s="38">
        <f>IF(C38="","",N(E38)*IFERROR(VLOOKUP(C38,Products!$B$7:$E$156,4,0),0))</f>
        <v/>
      </c>
      <c r="M38" s="38">
        <f>IF(C38="","",J38-K38-L38-N(H38))</f>
        <v/>
      </c>
      <c r="N38" s="51">
        <f>IF(OR(C38="",N(J38)=0),"",M38/J38)</f>
        <v/>
      </c>
    </row>
    <row r="39">
      <c r="B39" s="53" t="n">
        <v>46101</v>
      </c>
      <c r="C39" s="13" t="inlineStr">
        <is>
          <t>PRT-01</t>
        </is>
      </c>
      <c r="D39" s="13" t="inlineStr">
        <is>
          <t>Etsy</t>
        </is>
      </c>
      <c r="E39" s="14" t="n">
        <v>1</v>
      </c>
      <c r="F39" s="19" t="n">
        <v>18</v>
      </c>
      <c r="G39" s="19" t="n">
        <v>0</v>
      </c>
      <c r="H39" s="19" t="n">
        <v>3.2</v>
      </c>
      <c r="I39" s="19" t="n">
        <v>0</v>
      </c>
      <c r="J39" s="38">
        <f>IF(C39="","",N(E39)*N(F39)+N(G39)-N(I39))</f>
        <v/>
      </c>
      <c r="K39" s="38">
        <f>IF(C39="","",IFERROR(J39*VLOOKUP(D39,Settings!$B$11:$E$18,2,0)+VLOOKUP(D39,Settings!$B$11:$E$18,3,0)+J39*VLOOKUP(D39,Settings!$B$11:$E$18,4,0),0))</f>
        <v/>
      </c>
      <c r="L39" s="38">
        <f>IF(C39="","",N(E39)*IFERROR(VLOOKUP(C39,Products!$B$7:$E$156,4,0),0))</f>
        <v/>
      </c>
      <c r="M39" s="38">
        <f>IF(C39="","",J39-K39-L39-N(H39))</f>
        <v/>
      </c>
      <c r="N39" s="51">
        <f>IF(OR(C39="",N(J39)=0),"",M39/J39)</f>
        <v/>
      </c>
    </row>
    <row r="40">
      <c r="B40" s="53" t="n">
        <v>46105</v>
      </c>
      <c r="C40" s="13" t="inlineStr">
        <is>
          <t>PRT-01</t>
        </is>
      </c>
      <c r="D40" s="13" t="inlineStr">
        <is>
          <t>Craft fair</t>
        </is>
      </c>
      <c r="E40" s="14" t="n">
        <v>2</v>
      </c>
      <c r="F40" s="19" t="n">
        <v>18</v>
      </c>
      <c r="G40" s="19" t="n">
        <v>4.5</v>
      </c>
      <c r="H40" s="19" t="n">
        <v>4.42</v>
      </c>
      <c r="I40" s="19" t="n">
        <v>0</v>
      </c>
      <c r="J40" s="38">
        <f>IF(C40="","",N(E40)*N(F40)+N(G40)-N(I40))</f>
        <v/>
      </c>
      <c r="K40" s="38">
        <f>IF(C40="","",IFERROR(J40*VLOOKUP(D40,Settings!$B$11:$E$18,2,0)+VLOOKUP(D40,Settings!$B$11:$E$18,3,0)+J40*VLOOKUP(D40,Settings!$B$11:$E$18,4,0),0))</f>
        <v/>
      </c>
      <c r="L40" s="38">
        <f>IF(C40="","",N(E40)*IFERROR(VLOOKUP(C40,Products!$B$7:$E$156,4,0),0))</f>
        <v/>
      </c>
      <c r="M40" s="38">
        <f>IF(C40="","",J40-K40-L40-N(H40))</f>
        <v/>
      </c>
      <c r="N40" s="51">
        <f>IF(OR(C40="",N(J40)=0),"",M40/J40)</f>
        <v/>
      </c>
    </row>
    <row r="41">
      <c r="B41" s="53" t="n">
        <v>46107</v>
      </c>
      <c r="C41" s="13" t="inlineStr">
        <is>
          <t>CND-01</t>
        </is>
      </c>
      <c r="D41" s="13" t="inlineStr">
        <is>
          <t>eBay</t>
        </is>
      </c>
      <c r="E41" s="14" t="n">
        <v>1</v>
      </c>
      <c r="F41" s="19" t="n">
        <v>22</v>
      </c>
      <c r="G41" s="19" t="n">
        <v>5.95</v>
      </c>
      <c r="H41" s="19" t="n">
        <v>5.66</v>
      </c>
      <c r="I41" s="19" t="n">
        <v>0</v>
      </c>
      <c r="J41" s="38">
        <f>IF(C41="","",N(E41)*N(F41)+N(G41)-N(I41))</f>
        <v/>
      </c>
      <c r="K41" s="38">
        <f>IF(C41="","",IFERROR(J41*VLOOKUP(D41,Settings!$B$11:$E$18,2,0)+VLOOKUP(D41,Settings!$B$11:$E$18,3,0)+J41*VLOOKUP(D41,Settings!$B$11:$E$18,4,0),0))</f>
        <v/>
      </c>
      <c r="L41" s="38">
        <f>IF(C41="","",N(E41)*IFERROR(VLOOKUP(C41,Products!$B$7:$E$156,4,0),0))</f>
        <v/>
      </c>
      <c r="M41" s="38">
        <f>IF(C41="","",J41-K41-L41-N(H41))</f>
        <v/>
      </c>
      <c r="N41" s="51">
        <f>IF(OR(C41="",N(J41)=0),"",M41/J41)</f>
        <v/>
      </c>
    </row>
    <row r="42">
      <c r="B42" s="53" t="n">
        <v>46110</v>
      </c>
      <c r="C42" s="13" t="inlineStr">
        <is>
          <t>JWL-02</t>
        </is>
      </c>
      <c r="D42" s="13" t="inlineStr">
        <is>
          <t>eBay</t>
        </is>
      </c>
      <c r="E42" s="14" t="n">
        <v>1</v>
      </c>
      <c r="F42" s="19" t="n">
        <v>29</v>
      </c>
      <c r="G42" s="19" t="n">
        <v>5.95</v>
      </c>
      <c r="H42" s="19" t="n">
        <v>5.66</v>
      </c>
      <c r="I42" s="19" t="n">
        <v>2</v>
      </c>
      <c r="J42" s="38">
        <f>IF(C42="","",N(E42)*N(F42)+N(G42)-N(I42))</f>
        <v/>
      </c>
      <c r="K42" s="38">
        <f>IF(C42="","",IFERROR(J42*VLOOKUP(D42,Settings!$B$11:$E$18,2,0)+VLOOKUP(D42,Settings!$B$11:$E$18,3,0)+J42*VLOOKUP(D42,Settings!$B$11:$E$18,4,0),0))</f>
        <v/>
      </c>
      <c r="L42" s="38">
        <f>IF(C42="","",N(E42)*IFERROR(VLOOKUP(C42,Products!$B$7:$E$156,4,0),0))</f>
        <v/>
      </c>
      <c r="M42" s="38">
        <f>IF(C42="","",J42-K42-L42-N(H42))</f>
        <v/>
      </c>
      <c r="N42" s="51">
        <f>IF(OR(C42="",N(J42)=0),"",M42/J42)</f>
        <v/>
      </c>
    </row>
    <row r="43">
      <c r="B43" s="53" t="n">
        <v>46111</v>
      </c>
      <c r="C43" s="13" t="inlineStr">
        <is>
          <t>JWL-02</t>
        </is>
      </c>
      <c r="D43" s="13" t="inlineStr">
        <is>
          <t>Etsy</t>
        </is>
      </c>
      <c r="E43" s="14" t="n">
        <v>2</v>
      </c>
      <c r="F43" s="19" t="n">
        <v>29</v>
      </c>
      <c r="G43" s="19" t="n">
        <v>0</v>
      </c>
      <c r="H43" s="19" t="n">
        <v>3.2</v>
      </c>
      <c r="I43" s="19" t="n">
        <v>0</v>
      </c>
      <c r="J43" s="38">
        <f>IF(C43="","",N(E43)*N(F43)+N(G43)-N(I43))</f>
        <v/>
      </c>
      <c r="K43" s="38">
        <f>IF(C43="","",IFERROR(J43*VLOOKUP(D43,Settings!$B$11:$E$18,2,0)+VLOOKUP(D43,Settings!$B$11:$E$18,3,0)+J43*VLOOKUP(D43,Settings!$B$11:$E$18,4,0),0))</f>
        <v/>
      </c>
      <c r="L43" s="38">
        <f>IF(C43="","",N(E43)*IFERROR(VLOOKUP(C43,Products!$B$7:$E$156,4,0),0))</f>
        <v/>
      </c>
      <c r="M43" s="38">
        <f>IF(C43="","",J43-K43-L43-N(H43))</f>
        <v/>
      </c>
      <c r="N43" s="51">
        <f>IF(OR(C43="",N(J43)=0),"",M43/J43)</f>
        <v/>
      </c>
    </row>
    <row r="44">
      <c r="B44" s="53" t="n">
        <v>46114</v>
      </c>
      <c r="C44" s="13" t="inlineStr">
        <is>
          <t>PRT-01</t>
        </is>
      </c>
      <c r="D44" s="13" t="inlineStr">
        <is>
          <t>Etsy</t>
        </is>
      </c>
      <c r="E44" s="14" t="n">
        <v>2</v>
      </c>
      <c r="F44" s="19" t="n">
        <v>18</v>
      </c>
      <c r="G44" s="19" t="n">
        <v>5.95</v>
      </c>
      <c r="H44" s="19" t="n">
        <v>5.66</v>
      </c>
      <c r="I44" s="19" t="n">
        <v>0</v>
      </c>
      <c r="J44" s="38">
        <f>IF(C44="","",N(E44)*N(F44)+N(G44)-N(I44))</f>
        <v/>
      </c>
      <c r="K44" s="38">
        <f>IF(C44="","",IFERROR(J44*VLOOKUP(D44,Settings!$B$11:$E$18,2,0)+VLOOKUP(D44,Settings!$B$11:$E$18,3,0)+J44*VLOOKUP(D44,Settings!$B$11:$E$18,4,0),0))</f>
        <v/>
      </c>
      <c r="L44" s="38">
        <f>IF(C44="","",N(E44)*IFERROR(VLOOKUP(C44,Products!$B$7:$E$156,4,0),0))</f>
        <v/>
      </c>
      <c r="M44" s="38">
        <f>IF(C44="","",J44-K44-L44-N(H44))</f>
        <v/>
      </c>
      <c r="N44" s="51">
        <f>IF(OR(C44="",N(J44)=0),"",M44/J44)</f>
        <v/>
      </c>
    </row>
    <row r="45">
      <c r="B45" s="53" t="n">
        <v>46117</v>
      </c>
      <c r="C45" s="13" t="inlineStr">
        <is>
          <t>APP-01</t>
        </is>
      </c>
      <c r="D45" s="13" t="inlineStr">
        <is>
          <t>Etsy</t>
        </is>
      </c>
      <c r="E45" s="14" t="n">
        <v>3</v>
      </c>
      <c r="F45" s="19" t="n">
        <v>32</v>
      </c>
      <c r="G45" s="19" t="n">
        <v>0</v>
      </c>
      <c r="H45" s="19" t="n">
        <v>3.2</v>
      </c>
      <c r="I45" s="19" t="n">
        <v>0</v>
      </c>
      <c r="J45" s="38">
        <f>IF(C45="","",N(E45)*N(F45)+N(G45)-N(I45))</f>
        <v/>
      </c>
      <c r="K45" s="38">
        <f>IF(C45="","",IFERROR(J45*VLOOKUP(D45,Settings!$B$11:$E$18,2,0)+VLOOKUP(D45,Settings!$B$11:$E$18,3,0)+J45*VLOOKUP(D45,Settings!$B$11:$E$18,4,0),0))</f>
        <v/>
      </c>
      <c r="L45" s="38">
        <f>IF(C45="","",N(E45)*IFERROR(VLOOKUP(C45,Products!$B$7:$E$156,4,0),0))</f>
        <v/>
      </c>
      <c r="M45" s="38">
        <f>IF(C45="","",J45-K45-L45-N(H45))</f>
        <v/>
      </c>
      <c r="N45" s="51">
        <f>IF(OR(C45="",N(J45)=0),"",M45/J45)</f>
        <v/>
      </c>
    </row>
    <row r="46">
      <c r="B46" s="53" t="n">
        <v>46118</v>
      </c>
      <c r="C46" s="13" t="inlineStr">
        <is>
          <t>JWL-01</t>
        </is>
      </c>
      <c r="D46" s="13" t="inlineStr">
        <is>
          <t>Etsy</t>
        </is>
      </c>
      <c r="E46" s="14" t="n">
        <v>2</v>
      </c>
      <c r="F46" s="19" t="n">
        <v>38</v>
      </c>
      <c r="G46" s="19" t="n">
        <v>0</v>
      </c>
      <c r="H46" s="19" t="n">
        <v>3.2</v>
      </c>
      <c r="I46" s="19" t="n">
        <v>0</v>
      </c>
      <c r="J46" s="38">
        <f>IF(C46="","",N(E46)*N(F46)+N(G46)-N(I46))</f>
        <v/>
      </c>
      <c r="K46" s="38">
        <f>IF(C46="","",IFERROR(J46*VLOOKUP(D46,Settings!$B$11:$E$18,2,0)+VLOOKUP(D46,Settings!$B$11:$E$18,3,0)+J46*VLOOKUP(D46,Settings!$B$11:$E$18,4,0),0))</f>
        <v/>
      </c>
      <c r="L46" s="38">
        <f>IF(C46="","",N(E46)*IFERROR(VLOOKUP(C46,Products!$B$7:$E$156,4,0),0))</f>
        <v/>
      </c>
      <c r="M46" s="38">
        <f>IF(C46="","",J46-K46-L46-N(H46))</f>
        <v/>
      </c>
      <c r="N46" s="51">
        <f>IF(OR(C46="",N(J46)=0),"",M46/J46)</f>
        <v/>
      </c>
    </row>
    <row r="47">
      <c r="B47" s="54" t="inlineStr">
        <is>
          <t>🔒 Free lite version: 40 rows. Unlock more rows, charts and all features in the full version — see the "Upgrade to Full" tab.</t>
        </is>
      </c>
      <c r="C47" s="13" t="n"/>
      <c r="D47" s="13" t="n"/>
      <c r="E47" s="14" t="n"/>
      <c r="F47" s="19" t="n"/>
      <c r="G47" s="19" t="n"/>
      <c r="H47" s="19" t="n"/>
      <c r="I47" s="19" t="n"/>
      <c r="J47" s="38" t="n"/>
      <c r="K47" s="38" t="n"/>
      <c r="L47" s="38" t="n"/>
      <c r="M47" s="38" t="n"/>
      <c r="N47" s="51" t="n"/>
    </row>
    <row r="48" hidden="1">
      <c r="B48" s="53" t="n"/>
      <c r="C48" s="13" t="n"/>
      <c r="D48" s="13" t="n"/>
      <c r="E48" s="14" t="n"/>
      <c r="F48" s="19" t="n"/>
      <c r="G48" s="19" t="n"/>
      <c r="H48" s="19" t="n"/>
      <c r="I48" s="19" t="n"/>
      <c r="J48" s="38">
        <f>IF(C48="","",N(E48)*N(F48)+N(G48)-N(I48))</f>
        <v/>
      </c>
      <c r="K48" s="38">
        <f>IF(C48="","",IFERROR(J48*VLOOKUP(D48,Settings!$B$11:$E$18,2,0)+VLOOKUP(D48,Settings!$B$11:$E$18,3,0)+J48*VLOOKUP(D48,Settings!$B$11:$E$18,4,0),0))</f>
        <v/>
      </c>
      <c r="L48" s="38">
        <f>IF(C48="","",N(E48)*IFERROR(VLOOKUP(C48,Products!$B$7:$E$156,4,0),0))</f>
        <v/>
      </c>
      <c r="M48" s="38">
        <f>IF(C48="","",J48-K48-L48-N(H48))</f>
        <v/>
      </c>
      <c r="N48" s="51">
        <f>IF(OR(C48="",N(J48)=0),"",M48/J48)</f>
        <v/>
      </c>
    </row>
    <row r="49" hidden="1">
      <c r="B49" s="53" t="n"/>
      <c r="C49" s="13" t="n"/>
      <c r="D49" s="13" t="n"/>
      <c r="E49" s="14" t="n"/>
      <c r="F49" s="19" t="n"/>
      <c r="G49" s="19" t="n"/>
      <c r="H49" s="19" t="n"/>
      <c r="I49" s="19" t="n"/>
      <c r="J49" s="38">
        <f>IF(C49="","",N(E49)*N(F49)+N(G49)-N(I49))</f>
        <v/>
      </c>
      <c r="K49" s="38">
        <f>IF(C49="","",IFERROR(J49*VLOOKUP(D49,Settings!$B$11:$E$18,2,0)+VLOOKUP(D49,Settings!$B$11:$E$18,3,0)+J49*VLOOKUP(D49,Settings!$B$11:$E$18,4,0),0))</f>
        <v/>
      </c>
      <c r="L49" s="38">
        <f>IF(C49="","",N(E49)*IFERROR(VLOOKUP(C49,Products!$B$7:$E$156,4,0),0))</f>
        <v/>
      </c>
      <c r="M49" s="38">
        <f>IF(C49="","",J49-K49-L49-N(H49))</f>
        <v/>
      </c>
      <c r="N49" s="51">
        <f>IF(OR(C49="",N(J49)=0),"",M49/J49)</f>
        <v/>
      </c>
    </row>
    <row r="50" hidden="1">
      <c r="B50" s="53" t="n"/>
      <c r="C50" s="13" t="n"/>
      <c r="D50" s="13" t="n"/>
      <c r="E50" s="14" t="n"/>
      <c r="F50" s="19" t="n"/>
      <c r="G50" s="19" t="n"/>
      <c r="H50" s="19" t="n"/>
      <c r="I50" s="19" t="n"/>
      <c r="J50" s="38">
        <f>IF(C50="","",N(E50)*N(F50)+N(G50)-N(I50))</f>
        <v/>
      </c>
      <c r="K50" s="38">
        <f>IF(C50="","",IFERROR(J50*VLOOKUP(D50,Settings!$B$11:$E$18,2,0)+VLOOKUP(D50,Settings!$B$11:$E$18,3,0)+J50*VLOOKUP(D50,Settings!$B$11:$E$18,4,0),0))</f>
        <v/>
      </c>
      <c r="L50" s="38">
        <f>IF(C50="","",N(E50)*IFERROR(VLOOKUP(C50,Products!$B$7:$E$156,4,0),0))</f>
        <v/>
      </c>
      <c r="M50" s="38">
        <f>IF(C50="","",J50-K50-L50-N(H50))</f>
        <v/>
      </c>
      <c r="N50" s="51">
        <f>IF(OR(C50="",N(J50)=0),"",M50/J50)</f>
        <v/>
      </c>
    </row>
    <row r="51" hidden="1">
      <c r="B51" s="53" t="n"/>
      <c r="C51" s="13" t="n"/>
      <c r="D51" s="13" t="n"/>
      <c r="E51" s="14" t="n"/>
      <c r="F51" s="19" t="n"/>
      <c r="G51" s="19" t="n"/>
      <c r="H51" s="19" t="n"/>
      <c r="I51" s="19" t="n"/>
      <c r="J51" s="38">
        <f>IF(C51="","",N(E51)*N(F51)+N(G51)-N(I51))</f>
        <v/>
      </c>
      <c r="K51" s="38">
        <f>IF(C51="","",IFERROR(J51*VLOOKUP(D51,Settings!$B$11:$E$18,2,0)+VLOOKUP(D51,Settings!$B$11:$E$18,3,0)+J51*VLOOKUP(D51,Settings!$B$11:$E$18,4,0),0))</f>
        <v/>
      </c>
      <c r="L51" s="38">
        <f>IF(C51="","",N(E51)*IFERROR(VLOOKUP(C51,Products!$B$7:$E$156,4,0),0))</f>
        <v/>
      </c>
      <c r="M51" s="38">
        <f>IF(C51="","",J51-K51-L51-N(H51))</f>
        <v/>
      </c>
      <c r="N51" s="51">
        <f>IF(OR(C51="",N(J51)=0),"",M51/J51)</f>
        <v/>
      </c>
    </row>
    <row r="52" hidden="1">
      <c r="B52" s="53" t="n"/>
      <c r="C52" s="13" t="n"/>
      <c r="D52" s="13" t="n"/>
      <c r="E52" s="14" t="n"/>
      <c r="F52" s="19" t="n"/>
      <c r="G52" s="19" t="n"/>
      <c r="H52" s="19" t="n"/>
      <c r="I52" s="19" t="n"/>
      <c r="J52" s="38">
        <f>IF(C52="","",N(E52)*N(F52)+N(G52)-N(I52))</f>
        <v/>
      </c>
      <c r="K52" s="38">
        <f>IF(C52="","",IFERROR(J52*VLOOKUP(D52,Settings!$B$11:$E$18,2,0)+VLOOKUP(D52,Settings!$B$11:$E$18,3,0)+J52*VLOOKUP(D52,Settings!$B$11:$E$18,4,0),0))</f>
        <v/>
      </c>
      <c r="L52" s="38">
        <f>IF(C52="","",N(E52)*IFERROR(VLOOKUP(C52,Products!$B$7:$E$156,4,0),0))</f>
        <v/>
      </c>
      <c r="M52" s="38">
        <f>IF(C52="","",J52-K52-L52-N(H52))</f>
        <v/>
      </c>
      <c r="N52" s="51">
        <f>IF(OR(C52="",N(J52)=0),"",M52/J52)</f>
        <v/>
      </c>
    </row>
    <row r="53" hidden="1">
      <c r="B53" s="53" t="n"/>
      <c r="C53" s="13" t="n"/>
      <c r="D53" s="13" t="n"/>
      <c r="E53" s="14" t="n"/>
      <c r="F53" s="19" t="n"/>
      <c r="G53" s="19" t="n"/>
      <c r="H53" s="19" t="n"/>
      <c r="I53" s="19" t="n"/>
      <c r="J53" s="38">
        <f>IF(C53="","",N(E53)*N(F53)+N(G53)-N(I53))</f>
        <v/>
      </c>
      <c r="K53" s="38">
        <f>IF(C53="","",IFERROR(J53*VLOOKUP(D53,Settings!$B$11:$E$18,2,0)+VLOOKUP(D53,Settings!$B$11:$E$18,3,0)+J53*VLOOKUP(D53,Settings!$B$11:$E$18,4,0),0))</f>
        <v/>
      </c>
      <c r="L53" s="38">
        <f>IF(C53="","",N(E53)*IFERROR(VLOOKUP(C53,Products!$B$7:$E$156,4,0),0))</f>
        <v/>
      </c>
      <c r="M53" s="38">
        <f>IF(C53="","",J53-K53-L53-N(H53))</f>
        <v/>
      </c>
      <c r="N53" s="51">
        <f>IF(OR(C53="",N(J53)=0),"",M53/J53)</f>
        <v/>
      </c>
    </row>
    <row r="54" hidden="1">
      <c r="B54" s="53" t="n"/>
      <c r="C54" s="13" t="n"/>
      <c r="D54" s="13" t="n"/>
      <c r="E54" s="14" t="n"/>
      <c r="F54" s="19" t="n"/>
      <c r="G54" s="19" t="n"/>
      <c r="H54" s="19" t="n"/>
      <c r="I54" s="19" t="n"/>
      <c r="J54" s="38">
        <f>IF(C54="","",N(E54)*N(F54)+N(G54)-N(I54))</f>
        <v/>
      </c>
      <c r="K54" s="38">
        <f>IF(C54="","",IFERROR(J54*VLOOKUP(D54,Settings!$B$11:$E$18,2,0)+VLOOKUP(D54,Settings!$B$11:$E$18,3,0)+J54*VLOOKUP(D54,Settings!$B$11:$E$18,4,0),0))</f>
        <v/>
      </c>
      <c r="L54" s="38">
        <f>IF(C54="","",N(E54)*IFERROR(VLOOKUP(C54,Products!$B$7:$E$156,4,0),0))</f>
        <v/>
      </c>
      <c r="M54" s="38">
        <f>IF(C54="","",J54-K54-L54-N(H54))</f>
        <v/>
      </c>
      <c r="N54" s="51">
        <f>IF(OR(C54="",N(J54)=0),"",M54/J54)</f>
        <v/>
      </c>
    </row>
    <row r="55" hidden="1">
      <c r="B55" s="53" t="n"/>
      <c r="C55" s="13" t="n"/>
      <c r="D55" s="13" t="n"/>
      <c r="E55" s="14" t="n"/>
      <c r="F55" s="19" t="n"/>
      <c r="G55" s="19" t="n"/>
      <c r="H55" s="19" t="n"/>
      <c r="I55" s="19" t="n"/>
      <c r="J55" s="38">
        <f>IF(C55="","",N(E55)*N(F55)+N(G55)-N(I55))</f>
        <v/>
      </c>
      <c r="K55" s="38">
        <f>IF(C55="","",IFERROR(J55*VLOOKUP(D55,Settings!$B$11:$E$18,2,0)+VLOOKUP(D55,Settings!$B$11:$E$18,3,0)+J55*VLOOKUP(D55,Settings!$B$11:$E$18,4,0),0))</f>
        <v/>
      </c>
      <c r="L55" s="38">
        <f>IF(C55="","",N(E55)*IFERROR(VLOOKUP(C55,Products!$B$7:$E$156,4,0),0))</f>
        <v/>
      </c>
      <c r="M55" s="38">
        <f>IF(C55="","",J55-K55-L55-N(H55))</f>
        <v/>
      </c>
      <c r="N55" s="51">
        <f>IF(OR(C55="",N(J55)=0),"",M55/J55)</f>
        <v/>
      </c>
    </row>
    <row r="56" hidden="1">
      <c r="B56" s="53" t="n"/>
      <c r="C56" s="13" t="n"/>
      <c r="D56" s="13" t="n"/>
      <c r="E56" s="14" t="n"/>
      <c r="F56" s="19" t="n"/>
      <c r="G56" s="19" t="n"/>
      <c r="H56" s="19" t="n"/>
      <c r="I56" s="19" t="n"/>
      <c r="J56" s="38">
        <f>IF(C56="","",N(E56)*N(F56)+N(G56)-N(I56))</f>
        <v/>
      </c>
      <c r="K56" s="38">
        <f>IF(C56="","",IFERROR(J56*VLOOKUP(D56,Settings!$B$11:$E$18,2,0)+VLOOKUP(D56,Settings!$B$11:$E$18,3,0)+J56*VLOOKUP(D56,Settings!$B$11:$E$18,4,0),0))</f>
        <v/>
      </c>
      <c r="L56" s="38">
        <f>IF(C56="","",N(E56)*IFERROR(VLOOKUP(C56,Products!$B$7:$E$156,4,0),0))</f>
        <v/>
      </c>
      <c r="M56" s="38">
        <f>IF(C56="","",J56-K56-L56-N(H56))</f>
        <v/>
      </c>
      <c r="N56" s="51">
        <f>IF(OR(C56="",N(J56)=0),"",M56/J56)</f>
        <v/>
      </c>
    </row>
    <row r="57" hidden="1">
      <c r="B57" s="53" t="n"/>
      <c r="C57" s="13" t="n"/>
      <c r="D57" s="13" t="n"/>
      <c r="E57" s="14" t="n"/>
      <c r="F57" s="19" t="n"/>
      <c r="G57" s="19" t="n"/>
      <c r="H57" s="19" t="n"/>
      <c r="I57" s="19" t="n"/>
      <c r="J57" s="38">
        <f>IF(C57="","",N(E57)*N(F57)+N(G57)-N(I57))</f>
        <v/>
      </c>
      <c r="K57" s="38">
        <f>IF(C57="","",IFERROR(J57*VLOOKUP(D57,Settings!$B$11:$E$18,2,0)+VLOOKUP(D57,Settings!$B$11:$E$18,3,0)+J57*VLOOKUP(D57,Settings!$B$11:$E$18,4,0),0))</f>
        <v/>
      </c>
      <c r="L57" s="38">
        <f>IF(C57="","",N(E57)*IFERROR(VLOOKUP(C57,Products!$B$7:$E$156,4,0),0))</f>
        <v/>
      </c>
      <c r="M57" s="38">
        <f>IF(C57="","",J57-K57-L57-N(H57))</f>
        <v/>
      </c>
      <c r="N57" s="51">
        <f>IF(OR(C57="",N(J57)=0),"",M57/J57)</f>
        <v/>
      </c>
    </row>
    <row r="58" hidden="1">
      <c r="B58" s="53" t="n"/>
      <c r="C58" s="13" t="n"/>
      <c r="D58" s="13" t="n"/>
      <c r="E58" s="14" t="n"/>
      <c r="F58" s="19" t="n"/>
      <c r="G58" s="19" t="n"/>
      <c r="H58" s="19" t="n"/>
      <c r="I58" s="19" t="n"/>
      <c r="J58" s="38">
        <f>IF(C58="","",N(E58)*N(F58)+N(G58)-N(I58))</f>
        <v/>
      </c>
      <c r="K58" s="38">
        <f>IF(C58="","",IFERROR(J58*VLOOKUP(D58,Settings!$B$11:$E$18,2,0)+VLOOKUP(D58,Settings!$B$11:$E$18,3,0)+J58*VLOOKUP(D58,Settings!$B$11:$E$18,4,0),0))</f>
        <v/>
      </c>
      <c r="L58" s="38">
        <f>IF(C58="","",N(E58)*IFERROR(VLOOKUP(C58,Products!$B$7:$E$156,4,0),0))</f>
        <v/>
      </c>
      <c r="M58" s="38">
        <f>IF(C58="","",J58-K58-L58-N(H58))</f>
        <v/>
      </c>
      <c r="N58" s="51">
        <f>IF(OR(C58="",N(J58)=0),"",M58/J58)</f>
        <v/>
      </c>
    </row>
    <row r="59" hidden="1">
      <c r="B59" s="53" t="n"/>
      <c r="C59" s="13" t="n"/>
      <c r="D59" s="13" t="n"/>
      <c r="E59" s="14" t="n"/>
      <c r="F59" s="19" t="n"/>
      <c r="G59" s="19" t="n"/>
      <c r="H59" s="19" t="n"/>
      <c r="I59" s="19" t="n"/>
      <c r="J59" s="38">
        <f>IF(C59="","",N(E59)*N(F59)+N(G59)-N(I59))</f>
        <v/>
      </c>
      <c r="K59" s="38">
        <f>IF(C59="","",IFERROR(J59*VLOOKUP(D59,Settings!$B$11:$E$18,2,0)+VLOOKUP(D59,Settings!$B$11:$E$18,3,0)+J59*VLOOKUP(D59,Settings!$B$11:$E$18,4,0),0))</f>
        <v/>
      </c>
      <c r="L59" s="38">
        <f>IF(C59="","",N(E59)*IFERROR(VLOOKUP(C59,Products!$B$7:$E$156,4,0),0))</f>
        <v/>
      </c>
      <c r="M59" s="38">
        <f>IF(C59="","",J59-K59-L59-N(H59))</f>
        <v/>
      </c>
      <c r="N59" s="51">
        <f>IF(OR(C59="",N(J59)=0),"",M59/J59)</f>
        <v/>
      </c>
    </row>
    <row r="60" hidden="1">
      <c r="B60" s="53" t="n"/>
      <c r="C60" s="13" t="n"/>
      <c r="D60" s="13" t="n"/>
      <c r="E60" s="14" t="n"/>
      <c r="F60" s="19" t="n"/>
      <c r="G60" s="19" t="n"/>
      <c r="H60" s="19" t="n"/>
      <c r="I60" s="19" t="n"/>
      <c r="J60" s="38">
        <f>IF(C60="","",N(E60)*N(F60)+N(G60)-N(I60))</f>
        <v/>
      </c>
      <c r="K60" s="38">
        <f>IF(C60="","",IFERROR(J60*VLOOKUP(D60,Settings!$B$11:$E$18,2,0)+VLOOKUP(D60,Settings!$B$11:$E$18,3,0)+J60*VLOOKUP(D60,Settings!$B$11:$E$18,4,0),0))</f>
        <v/>
      </c>
      <c r="L60" s="38">
        <f>IF(C60="","",N(E60)*IFERROR(VLOOKUP(C60,Products!$B$7:$E$156,4,0),0))</f>
        <v/>
      </c>
      <c r="M60" s="38">
        <f>IF(C60="","",J60-K60-L60-N(H60))</f>
        <v/>
      </c>
      <c r="N60" s="51">
        <f>IF(OR(C60="",N(J60)=0),"",M60/J60)</f>
        <v/>
      </c>
    </row>
    <row r="61" hidden="1">
      <c r="B61" s="53" t="n"/>
      <c r="C61" s="13" t="n"/>
      <c r="D61" s="13" t="n"/>
      <c r="E61" s="14" t="n"/>
      <c r="F61" s="19" t="n"/>
      <c r="G61" s="19" t="n"/>
      <c r="H61" s="19" t="n"/>
      <c r="I61" s="19" t="n"/>
      <c r="J61" s="38">
        <f>IF(C61="","",N(E61)*N(F61)+N(G61)-N(I61))</f>
        <v/>
      </c>
      <c r="K61" s="38">
        <f>IF(C61="","",IFERROR(J61*VLOOKUP(D61,Settings!$B$11:$E$18,2,0)+VLOOKUP(D61,Settings!$B$11:$E$18,3,0)+J61*VLOOKUP(D61,Settings!$B$11:$E$18,4,0),0))</f>
        <v/>
      </c>
      <c r="L61" s="38">
        <f>IF(C61="","",N(E61)*IFERROR(VLOOKUP(C61,Products!$B$7:$E$156,4,0),0))</f>
        <v/>
      </c>
      <c r="M61" s="38">
        <f>IF(C61="","",J61-K61-L61-N(H61))</f>
        <v/>
      </c>
      <c r="N61" s="51">
        <f>IF(OR(C61="",N(J61)=0),"",M61/J61)</f>
        <v/>
      </c>
    </row>
    <row r="62" hidden="1">
      <c r="B62" s="53" t="n"/>
      <c r="C62" s="13" t="n"/>
      <c r="D62" s="13" t="n"/>
      <c r="E62" s="14" t="n"/>
      <c r="F62" s="19" t="n"/>
      <c r="G62" s="19" t="n"/>
      <c r="H62" s="19" t="n"/>
      <c r="I62" s="19" t="n"/>
      <c r="J62" s="38">
        <f>IF(C62="","",N(E62)*N(F62)+N(G62)-N(I62))</f>
        <v/>
      </c>
      <c r="K62" s="38">
        <f>IF(C62="","",IFERROR(J62*VLOOKUP(D62,Settings!$B$11:$E$18,2,0)+VLOOKUP(D62,Settings!$B$11:$E$18,3,0)+J62*VLOOKUP(D62,Settings!$B$11:$E$18,4,0),0))</f>
        <v/>
      </c>
      <c r="L62" s="38">
        <f>IF(C62="","",N(E62)*IFERROR(VLOOKUP(C62,Products!$B$7:$E$156,4,0),0))</f>
        <v/>
      </c>
      <c r="M62" s="38">
        <f>IF(C62="","",J62-K62-L62-N(H62))</f>
        <v/>
      </c>
      <c r="N62" s="51">
        <f>IF(OR(C62="",N(J62)=0),"",M62/J62)</f>
        <v/>
      </c>
    </row>
    <row r="63" hidden="1">
      <c r="B63" s="53" t="n"/>
      <c r="C63" s="13" t="n"/>
      <c r="D63" s="13" t="n"/>
      <c r="E63" s="14" t="n"/>
      <c r="F63" s="19" t="n"/>
      <c r="G63" s="19" t="n"/>
      <c r="H63" s="19" t="n"/>
      <c r="I63" s="19" t="n"/>
      <c r="J63" s="38">
        <f>IF(C63="","",N(E63)*N(F63)+N(G63)-N(I63))</f>
        <v/>
      </c>
      <c r="K63" s="38">
        <f>IF(C63="","",IFERROR(J63*VLOOKUP(D63,Settings!$B$11:$E$18,2,0)+VLOOKUP(D63,Settings!$B$11:$E$18,3,0)+J63*VLOOKUP(D63,Settings!$B$11:$E$18,4,0),0))</f>
        <v/>
      </c>
      <c r="L63" s="38">
        <f>IF(C63="","",N(E63)*IFERROR(VLOOKUP(C63,Products!$B$7:$E$156,4,0),0))</f>
        <v/>
      </c>
      <c r="M63" s="38">
        <f>IF(C63="","",J63-K63-L63-N(H63))</f>
        <v/>
      </c>
      <c r="N63" s="51">
        <f>IF(OR(C63="",N(J63)=0),"",M63/J63)</f>
        <v/>
      </c>
    </row>
    <row r="64" hidden="1">
      <c r="B64" s="53" t="n"/>
      <c r="C64" s="13" t="n"/>
      <c r="D64" s="13" t="n"/>
      <c r="E64" s="14" t="n"/>
      <c r="F64" s="19" t="n"/>
      <c r="G64" s="19" t="n"/>
      <c r="H64" s="19" t="n"/>
      <c r="I64" s="19" t="n"/>
      <c r="J64" s="38">
        <f>IF(C64="","",N(E64)*N(F64)+N(G64)-N(I64))</f>
        <v/>
      </c>
      <c r="K64" s="38">
        <f>IF(C64="","",IFERROR(J64*VLOOKUP(D64,Settings!$B$11:$E$18,2,0)+VLOOKUP(D64,Settings!$B$11:$E$18,3,0)+J64*VLOOKUP(D64,Settings!$B$11:$E$18,4,0),0))</f>
        <v/>
      </c>
      <c r="L64" s="38">
        <f>IF(C64="","",N(E64)*IFERROR(VLOOKUP(C64,Products!$B$7:$E$156,4,0),0))</f>
        <v/>
      </c>
      <c r="M64" s="38">
        <f>IF(C64="","",J64-K64-L64-N(H64))</f>
        <v/>
      </c>
      <c r="N64" s="51">
        <f>IF(OR(C64="",N(J64)=0),"",M64/J64)</f>
        <v/>
      </c>
    </row>
    <row r="65" hidden="1">
      <c r="B65" s="53" t="n"/>
      <c r="C65" s="13" t="n"/>
      <c r="D65" s="13" t="n"/>
      <c r="E65" s="14" t="n"/>
      <c r="F65" s="19" t="n"/>
      <c r="G65" s="19" t="n"/>
      <c r="H65" s="19" t="n"/>
      <c r="I65" s="19" t="n"/>
      <c r="J65" s="38">
        <f>IF(C65="","",N(E65)*N(F65)+N(G65)-N(I65))</f>
        <v/>
      </c>
      <c r="K65" s="38">
        <f>IF(C65="","",IFERROR(J65*VLOOKUP(D65,Settings!$B$11:$E$18,2,0)+VLOOKUP(D65,Settings!$B$11:$E$18,3,0)+J65*VLOOKUP(D65,Settings!$B$11:$E$18,4,0),0))</f>
        <v/>
      </c>
      <c r="L65" s="38">
        <f>IF(C65="","",N(E65)*IFERROR(VLOOKUP(C65,Products!$B$7:$E$156,4,0),0))</f>
        <v/>
      </c>
      <c r="M65" s="38">
        <f>IF(C65="","",J65-K65-L65-N(H65))</f>
        <v/>
      </c>
      <c r="N65" s="51">
        <f>IF(OR(C65="",N(J65)=0),"",M65/J65)</f>
        <v/>
      </c>
    </row>
    <row r="66" hidden="1">
      <c r="B66" s="53" t="n"/>
      <c r="C66" s="13" t="n"/>
      <c r="D66" s="13" t="n"/>
      <c r="E66" s="14" t="n"/>
      <c r="F66" s="19" t="n"/>
      <c r="G66" s="19" t="n"/>
      <c r="H66" s="19" t="n"/>
      <c r="I66" s="19" t="n"/>
      <c r="J66" s="38">
        <f>IF(C66="","",N(E66)*N(F66)+N(G66)-N(I66))</f>
        <v/>
      </c>
      <c r="K66" s="38">
        <f>IF(C66="","",IFERROR(J66*VLOOKUP(D66,Settings!$B$11:$E$18,2,0)+VLOOKUP(D66,Settings!$B$11:$E$18,3,0)+J66*VLOOKUP(D66,Settings!$B$11:$E$18,4,0),0))</f>
        <v/>
      </c>
      <c r="L66" s="38">
        <f>IF(C66="","",N(E66)*IFERROR(VLOOKUP(C66,Products!$B$7:$E$156,4,0),0))</f>
        <v/>
      </c>
      <c r="M66" s="38">
        <f>IF(C66="","",J66-K66-L66-N(H66))</f>
        <v/>
      </c>
      <c r="N66" s="51">
        <f>IF(OR(C66="",N(J66)=0),"",M66/J66)</f>
        <v/>
      </c>
    </row>
    <row r="67" hidden="1">
      <c r="B67" s="53" t="n"/>
      <c r="C67" s="13" t="n"/>
      <c r="D67" s="13" t="n"/>
      <c r="E67" s="14" t="n"/>
      <c r="F67" s="19" t="n"/>
      <c r="G67" s="19" t="n"/>
      <c r="H67" s="19" t="n"/>
      <c r="I67" s="19" t="n"/>
      <c r="J67" s="38">
        <f>IF(C67="","",N(E67)*N(F67)+N(G67)-N(I67))</f>
        <v/>
      </c>
      <c r="K67" s="38">
        <f>IF(C67="","",IFERROR(J67*VLOOKUP(D67,Settings!$B$11:$E$18,2,0)+VLOOKUP(D67,Settings!$B$11:$E$18,3,0)+J67*VLOOKUP(D67,Settings!$B$11:$E$18,4,0),0))</f>
        <v/>
      </c>
      <c r="L67" s="38">
        <f>IF(C67="","",N(E67)*IFERROR(VLOOKUP(C67,Products!$B$7:$E$156,4,0),0))</f>
        <v/>
      </c>
      <c r="M67" s="38">
        <f>IF(C67="","",J67-K67-L67-N(H67))</f>
        <v/>
      </c>
      <c r="N67" s="51">
        <f>IF(OR(C67="",N(J67)=0),"",M67/J67)</f>
        <v/>
      </c>
    </row>
    <row r="68" hidden="1">
      <c r="B68" s="53" t="n"/>
      <c r="C68" s="13" t="n"/>
      <c r="D68" s="13" t="n"/>
      <c r="E68" s="14" t="n"/>
      <c r="F68" s="19" t="n"/>
      <c r="G68" s="19" t="n"/>
      <c r="H68" s="19" t="n"/>
      <c r="I68" s="19" t="n"/>
      <c r="J68" s="38">
        <f>IF(C68="","",N(E68)*N(F68)+N(G68)-N(I68))</f>
        <v/>
      </c>
      <c r="K68" s="38">
        <f>IF(C68="","",IFERROR(J68*VLOOKUP(D68,Settings!$B$11:$E$18,2,0)+VLOOKUP(D68,Settings!$B$11:$E$18,3,0)+J68*VLOOKUP(D68,Settings!$B$11:$E$18,4,0),0))</f>
        <v/>
      </c>
      <c r="L68" s="38">
        <f>IF(C68="","",N(E68)*IFERROR(VLOOKUP(C68,Products!$B$7:$E$156,4,0),0))</f>
        <v/>
      </c>
      <c r="M68" s="38">
        <f>IF(C68="","",J68-K68-L68-N(H68))</f>
        <v/>
      </c>
      <c r="N68" s="51">
        <f>IF(OR(C68="",N(J68)=0),"",M68/J68)</f>
        <v/>
      </c>
    </row>
    <row r="69" hidden="1">
      <c r="B69" s="53" t="n"/>
      <c r="C69" s="13" t="n"/>
      <c r="D69" s="13" t="n"/>
      <c r="E69" s="14" t="n"/>
      <c r="F69" s="19" t="n"/>
      <c r="G69" s="19" t="n"/>
      <c r="H69" s="19" t="n"/>
      <c r="I69" s="19" t="n"/>
      <c r="J69" s="38">
        <f>IF(C69="","",N(E69)*N(F69)+N(G69)-N(I69))</f>
        <v/>
      </c>
      <c r="K69" s="38">
        <f>IF(C69="","",IFERROR(J69*VLOOKUP(D69,Settings!$B$11:$E$18,2,0)+VLOOKUP(D69,Settings!$B$11:$E$18,3,0)+J69*VLOOKUP(D69,Settings!$B$11:$E$18,4,0),0))</f>
        <v/>
      </c>
      <c r="L69" s="38">
        <f>IF(C69="","",N(E69)*IFERROR(VLOOKUP(C69,Products!$B$7:$E$156,4,0),0))</f>
        <v/>
      </c>
      <c r="M69" s="38">
        <f>IF(C69="","",J69-K69-L69-N(H69))</f>
        <v/>
      </c>
      <c r="N69" s="51">
        <f>IF(OR(C69="",N(J69)=0),"",M69/J69)</f>
        <v/>
      </c>
    </row>
    <row r="70" hidden="1">
      <c r="B70" s="53" t="n"/>
      <c r="C70" s="13" t="n"/>
      <c r="D70" s="13" t="n"/>
      <c r="E70" s="14" t="n"/>
      <c r="F70" s="19" t="n"/>
      <c r="G70" s="19" t="n"/>
      <c r="H70" s="19" t="n"/>
      <c r="I70" s="19" t="n"/>
      <c r="J70" s="38">
        <f>IF(C70="","",N(E70)*N(F70)+N(G70)-N(I70))</f>
        <v/>
      </c>
      <c r="K70" s="38">
        <f>IF(C70="","",IFERROR(J70*VLOOKUP(D70,Settings!$B$11:$E$18,2,0)+VLOOKUP(D70,Settings!$B$11:$E$18,3,0)+J70*VLOOKUP(D70,Settings!$B$11:$E$18,4,0),0))</f>
        <v/>
      </c>
      <c r="L70" s="38">
        <f>IF(C70="","",N(E70)*IFERROR(VLOOKUP(C70,Products!$B$7:$E$156,4,0),0))</f>
        <v/>
      </c>
      <c r="M70" s="38">
        <f>IF(C70="","",J70-K70-L70-N(H70))</f>
        <v/>
      </c>
      <c r="N70" s="51">
        <f>IF(OR(C70="",N(J70)=0),"",M70/J70)</f>
        <v/>
      </c>
    </row>
    <row r="71" hidden="1">
      <c r="B71" s="53" t="n"/>
      <c r="C71" s="13" t="n"/>
      <c r="D71" s="13" t="n"/>
      <c r="E71" s="14" t="n"/>
      <c r="F71" s="19" t="n"/>
      <c r="G71" s="19" t="n"/>
      <c r="H71" s="19" t="n"/>
      <c r="I71" s="19" t="n"/>
      <c r="J71" s="38">
        <f>IF(C71="","",N(E71)*N(F71)+N(G71)-N(I71))</f>
        <v/>
      </c>
      <c r="K71" s="38">
        <f>IF(C71="","",IFERROR(J71*VLOOKUP(D71,Settings!$B$11:$E$18,2,0)+VLOOKUP(D71,Settings!$B$11:$E$18,3,0)+J71*VLOOKUP(D71,Settings!$B$11:$E$18,4,0),0))</f>
        <v/>
      </c>
      <c r="L71" s="38">
        <f>IF(C71="","",N(E71)*IFERROR(VLOOKUP(C71,Products!$B$7:$E$156,4,0),0))</f>
        <v/>
      </c>
      <c r="M71" s="38">
        <f>IF(C71="","",J71-K71-L71-N(H71))</f>
        <v/>
      </c>
      <c r="N71" s="51">
        <f>IF(OR(C71="",N(J71)=0),"",M71/J71)</f>
        <v/>
      </c>
    </row>
    <row r="72" hidden="1">
      <c r="B72" s="53" t="n"/>
      <c r="C72" s="13" t="n"/>
      <c r="D72" s="13" t="n"/>
      <c r="E72" s="14" t="n"/>
      <c r="F72" s="19" t="n"/>
      <c r="G72" s="19" t="n"/>
      <c r="H72" s="19" t="n"/>
      <c r="I72" s="19" t="n"/>
      <c r="J72" s="38">
        <f>IF(C72="","",N(E72)*N(F72)+N(G72)-N(I72))</f>
        <v/>
      </c>
      <c r="K72" s="38">
        <f>IF(C72="","",IFERROR(J72*VLOOKUP(D72,Settings!$B$11:$E$18,2,0)+VLOOKUP(D72,Settings!$B$11:$E$18,3,0)+J72*VLOOKUP(D72,Settings!$B$11:$E$18,4,0),0))</f>
        <v/>
      </c>
      <c r="L72" s="38">
        <f>IF(C72="","",N(E72)*IFERROR(VLOOKUP(C72,Products!$B$7:$E$156,4,0),0))</f>
        <v/>
      </c>
      <c r="M72" s="38">
        <f>IF(C72="","",J72-K72-L72-N(H72))</f>
        <v/>
      </c>
      <c r="N72" s="51">
        <f>IF(OR(C72="",N(J72)=0),"",M72/J72)</f>
        <v/>
      </c>
    </row>
    <row r="73" hidden="1">
      <c r="B73" s="53" t="n"/>
      <c r="C73" s="13" t="n"/>
      <c r="D73" s="13" t="n"/>
      <c r="E73" s="14" t="n"/>
      <c r="F73" s="19" t="n"/>
      <c r="G73" s="19" t="n"/>
      <c r="H73" s="19" t="n"/>
      <c r="I73" s="19" t="n"/>
      <c r="J73" s="38">
        <f>IF(C73="","",N(E73)*N(F73)+N(G73)-N(I73))</f>
        <v/>
      </c>
      <c r="K73" s="38">
        <f>IF(C73="","",IFERROR(J73*VLOOKUP(D73,Settings!$B$11:$E$18,2,0)+VLOOKUP(D73,Settings!$B$11:$E$18,3,0)+J73*VLOOKUP(D73,Settings!$B$11:$E$18,4,0),0))</f>
        <v/>
      </c>
      <c r="L73" s="38">
        <f>IF(C73="","",N(E73)*IFERROR(VLOOKUP(C73,Products!$B$7:$E$156,4,0),0))</f>
        <v/>
      </c>
      <c r="M73" s="38">
        <f>IF(C73="","",J73-K73-L73-N(H73))</f>
        <v/>
      </c>
      <c r="N73" s="51">
        <f>IF(OR(C73="",N(J73)=0),"",M73/J73)</f>
        <v/>
      </c>
    </row>
    <row r="74" hidden="1">
      <c r="B74" s="53" t="n"/>
      <c r="C74" s="13" t="n"/>
      <c r="D74" s="13" t="n"/>
      <c r="E74" s="14" t="n"/>
      <c r="F74" s="19" t="n"/>
      <c r="G74" s="19" t="n"/>
      <c r="H74" s="19" t="n"/>
      <c r="I74" s="19" t="n"/>
      <c r="J74" s="38">
        <f>IF(C74="","",N(E74)*N(F74)+N(G74)-N(I74))</f>
        <v/>
      </c>
      <c r="K74" s="38">
        <f>IF(C74="","",IFERROR(J74*VLOOKUP(D74,Settings!$B$11:$E$18,2,0)+VLOOKUP(D74,Settings!$B$11:$E$18,3,0)+J74*VLOOKUP(D74,Settings!$B$11:$E$18,4,0),0))</f>
        <v/>
      </c>
      <c r="L74" s="38">
        <f>IF(C74="","",N(E74)*IFERROR(VLOOKUP(C74,Products!$B$7:$E$156,4,0),0))</f>
        <v/>
      </c>
      <c r="M74" s="38">
        <f>IF(C74="","",J74-K74-L74-N(H74))</f>
        <v/>
      </c>
      <c r="N74" s="51">
        <f>IF(OR(C74="",N(J74)=0),"",M74/J74)</f>
        <v/>
      </c>
    </row>
    <row r="75" hidden="1">
      <c r="B75" s="53" t="n"/>
      <c r="C75" s="13" t="n"/>
      <c r="D75" s="13" t="n"/>
      <c r="E75" s="14" t="n"/>
      <c r="F75" s="19" t="n"/>
      <c r="G75" s="19" t="n"/>
      <c r="H75" s="19" t="n"/>
      <c r="I75" s="19" t="n"/>
      <c r="J75" s="38">
        <f>IF(C75="","",N(E75)*N(F75)+N(G75)-N(I75))</f>
        <v/>
      </c>
      <c r="K75" s="38">
        <f>IF(C75="","",IFERROR(J75*VLOOKUP(D75,Settings!$B$11:$E$18,2,0)+VLOOKUP(D75,Settings!$B$11:$E$18,3,0)+J75*VLOOKUP(D75,Settings!$B$11:$E$18,4,0),0))</f>
        <v/>
      </c>
      <c r="L75" s="38">
        <f>IF(C75="","",N(E75)*IFERROR(VLOOKUP(C75,Products!$B$7:$E$156,4,0),0))</f>
        <v/>
      </c>
      <c r="M75" s="38">
        <f>IF(C75="","",J75-K75-L75-N(H75))</f>
        <v/>
      </c>
      <c r="N75" s="51">
        <f>IF(OR(C75="",N(J75)=0),"",M75/J75)</f>
        <v/>
      </c>
    </row>
    <row r="76" hidden="1">
      <c r="B76" s="53" t="n"/>
      <c r="C76" s="13" t="n"/>
      <c r="D76" s="13" t="n"/>
      <c r="E76" s="14" t="n"/>
      <c r="F76" s="19" t="n"/>
      <c r="G76" s="19" t="n"/>
      <c r="H76" s="19" t="n"/>
      <c r="I76" s="19" t="n"/>
      <c r="J76" s="38">
        <f>IF(C76="","",N(E76)*N(F76)+N(G76)-N(I76))</f>
        <v/>
      </c>
      <c r="K76" s="38">
        <f>IF(C76="","",IFERROR(J76*VLOOKUP(D76,Settings!$B$11:$E$18,2,0)+VLOOKUP(D76,Settings!$B$11:$E$18,3,0)+J76*VLOOKUP(D76,Settings!$B$11:$E$18,4,0),0))</f>
        <v/>
      </c>
      <c r="L76" s="38">
        <f>IF(C76="","",N(E76)*IFERROR(VLOOKUP(C76,Products!$B$7:$E$156,4,0),0))</f>
        <v/>
      </c>
      <c r="M76" s="38">
        <f>IF(C76="","",J76-K76-L76-N(H76))</f>
        <v/>
      </c>
      <c r="N76" s="51">
        <f>IF(OR(C76="",N(J76)=0),"",M76/J76)</f>
        <v/>
      </c>
    </row>
    <row r="77" hidden="1">
      <c r="B77" s="53" t="n"/>
      <c r="C77" s="13" t="n"/>
      <c r="D77" s="13" t="n"/>
      <c r="E77" s="14" t="n"/>
      <c r="F77" s="19" t="n"/>
      <c r="G77" s="19" t="n"/>
      <c r="H77" s="19" t="n"/>
      <c r="I77" s="19" t="n"/>
      <c r="J77" s="38">
        <f>IF(C77="","",N(E77)*N(F77)+N(G77)-N(I77))</f>
        <v/>
      </c>
      <c r="K77" s="38">
        <f>IF(C77="","",IFERROR(J77*VLOOKUP(D77,Settings!$B$11:$E$18,2,0)+VLOOKUP(D77,Settings!$B$11:$E$18,3,0)+J77*VLOOKUP(D77,Settings!$B$11:$E$18,4,0),0))</f>
        <v/>
      </c>
      <c r="L77" s="38">
        <f>IF(C77="","",N(E77)*IFERROR(VLOOKUP(C77,Products!$B$7:$E$156,4,0),0))</f>
        <v/>
      </c>
      <c r="M77" s="38">
        <f>IF(C77="","",J77-K77-L77-N(H77))</f>
        <v/>
      </c>
      <c r="N77" s="51">
        <f>IF(OR(C77="",N(J77)=0),"",M77/J77)</f>
        <v/>
      </c>
    </row>
    <row r="78" hidden="1">
      <c r="B78" s="53" t="n"/>
      <c r="C78" s="13" t="n"/>
      <c r="D78" s="13" t="n"/>
      <c r="E78" s="14" t="n"/>
      <c r="F78" s="19" t="n"/>
      <c r="G78" s="19" t="n"/>
      <c r="H78" s="19" t="n"/>
      <c r="I78" s="19" t="n"/>
      <c r="J78" s="38">
        <f>IF(C78="","",N(E78)*N(F78)+N(G78)-N(I78))</f>
        <v/>
      </c>
      <c r="K78" s="38">
        <f>IF(C78="","",IFERROR(J78*VLOOKUP(D78,Settings!$B$11:$E$18,2,0)+VLOOKUP(D78,Settings!$B$11:$E$18,3,0)+J78*VLOOKUP(D78,Settings!$B$11:$E$18,4,0),0))</f>
        <v/>
      </c>
      <c r="L78" s="38">
        <f>IF(C78="","",N(E78)*IFERROR(VLOOKUP(C78,Products!$B$7:$E$156,4,0),0))</f>
        <v/>
      </c>
      <c r="M78" s="38">
        <f>IF(C78="","",J78-K78-L78-N(H78))</f>
        <v/>
      </c>
      <c r="N78" s="51">
        <f>IF(OR(C78="",N(J78)=0),"",M78/J78)</f>
        <v/>
      </c>
    </row>
    <row r="79" hidden="1">
      <c r="B79" s="53" t="n"/>
      <c r="C79" s="13" t="n"/>
      <c r="D79" s="13" t="n"/>
      <c r="E79" s="14" t="n"/>
      <c r="F79" s="19" t="n"/>
      <c r="G79" s="19" t="n"/>
      <c r="H79" s="19" t="n"/>
      <c r="I79" s="19" t="n"/>
      <c r="J79" s="38">
        <f>IF(C79="","",N(E79)*N(F79)+N(G79)-N(I79))</f>
        <v/>
      </c>
      <c r="K79" s="38">
        <f>IF(C79="","",IFERROR(J79*VLOOKUP(D79,Settings!$B$11:$E$18,2,0)+VLOOKUP(D79,Settings!$B$11:$E$18,3,0)+J79*VLOOKUP(D79,Settings!$B$11:$E$18,4,0),0))</f>
        <v/>
      </c>
      <c r="L79" s="38">
        <f>IF(C79="","",N(E79)*IFERROR(VLOOKUP(C79,Products!$B$7:$E$156,4,0),0))</f>
        <v/>
      </c>
      <c r="M79" s="38">
        <f>IF(C79="","",J79-K79-L79-N(H79))</f>
        <v/>
      </c>
      <c r="N79" s="51">
        <f>IF(OR(C79="",N(J79)=0),"",M79/J79)</f>
        <v/>
      </c>
    </row>
    <row r="80" hidden="1">
      <c r="B80" s="53" t="n"/>
      <c r="C80" s="13" t="n"/>
      <c r="D80" s="13" t="n"/>
      <c r="E80" s="14" t="n"/>
      <c r="F80" s="19" t="n"/>
      <c r="G80" s="19" t="n"/>
      <c r="H80" s="19" t="n"/>
      <c r="I80" s="19" t="n"/>
      <c r="J80" s="38">
        <f>IF(C80="","",N(E80)*N(F80)+N(G80)-N(I80))</f>
        <v/>
      </c>
      <c r="K80" s="38">
        <f>IF(C80="","",IFERROR(J80*VLOOKUP(D80,Settings!$B$11:$E$18,2,0)+VLOOKUP(D80,Settings!$B$11:$E$18,3,0)+J80*VLOOKUP(D80,Settings!$B$11:$E$18,4,0),0))</f>
        <v/>
      </c>
      <c r="L80" s="38">
        <f>IF(C80="","",N(E80)*IFERROR(VLOOKUP(C80,Products!$B$7:$E$156,4,0),0))</f>
        <v/>
      </c>
      <c r="M80" s="38">
        <f>IF(C80="","",J80-K80-L80-N(H80))</f>
        <v/>
      </c>
      <c r="N80" s="51">
        <f>IF(OR(C80="",N(J80)=0),"",M80/J80)</f>
        <v/>
      </c>
    </row>
    <row r="81" hidden="1">
      <c r="B81" s="53" t="n"/>
      <c r="C81" s="13" t="n"/>
      <c r="D81" s="13" t="n"/>
      <c r="E81" s="14" t="n"/>
      <c r="F81" s="19" t="n"/>
      <c r="G81" s="19" t="n"/>
      <c r="H81" s="19" t="n"/>
      <c r="I81" s="19" t="n"/>
      <c r="J81" s="38">
        <f>IF(C81="","",N(E81)*N(F81)+N(G81)-N(I81))</f>
        <v/>
      </c>
      <c r="K81" s="38">
        <f>IF(C81="","",IFERROR(J81*VLOOKUP(D81,Settings!$B$11:$E$18,2,0)+VLOOKUP(D81,Settings!$B$11:$E$18,3,0)+J81*VLOOKUP(D81,Settings!$B$11:$E$18,4,0),0))</f>
        <v/>
      </c>
      <c r="L81" s="38">
        <f>IF(C81="","",N(E81)*IFERROR(VLOOKUP(C81,Products!$B$7:$E$156,4,0),0))</f>
        <v/>
      </c>
      <c r="M81" s="38">
        <f>IF(C81="","",J81-K81-L81-N(H81))</f>
        <v/>
      </c>
      <c r="N81" s="51">
        <f>IF(OR(C81="",N(J81)=0),"",M81/J81)</f>
        <v/>
      </c>
    </row>
    <row r="82" hidden="1">
      <c r="B82" s="53" t="n"/>
      <c r="C82" s="13" t="n"/>
      <c r="D82" s="13" t="n"/>
      <c r="E82" s="14" t="n"/>
      <c r="F82" s="19" t="n"/>
      <c r="G82" s="19" t="n"/>
      <c r="H82" s="19" t="n"/>
      <c r="I82" s="19" t="n"/>
      <c r="J82" s="38">
        <f>IF(C82="","",N(E82)*N(F82)+N(G82)-N(I82))</f>
        <v/>
      </c>
      <c r="K82" s="38">
        <f>IF(C82="","",IFERROR(J82*VLOOKUP(D82,Settings!$B$11:$E$18,2,0)+VLOOKUP(D82,Settings!$B$11:$E$18,3,0)+J82*VLOOKUP(D82,Settings!$B$11:$E$18,4,0),0))</f>
        <v/>
      </c>
      <c r="L82" s="38">
        <f>IF(C82="","",N(E82)*IFERROR(VLOOKUP(C82,Products!$B$7:$E$156,4,0),0))</f>
        <v/>
      </c>
      <c r="M82" s="38">
        <f>IF(C82="","",J82-K82-L82-N(H82))</f>
        <v/>
      </c>
      <c r="N82" s="51">
        <f>IF(OR(C82="",N(J82)=0),"",M82/J82)</f>
        <v/>
      </c>
    </row>
    <row r="83" hidden="1">
      <c r="B83" s="53" t="n"/>
      <c r="C83" s="13" t="n"/>
      <c r="D83" s="13" t="n"/>
      <c r="E83" s="14" t="n"/>
      <c r="F83" s="19" t="n"/>
      <c r="G83" s="19" t="n"/>
      <c r="H83" s="19" t="n"/>
      <c r="I83" s="19" t="n"/>
      <c r="J83" s="38">
        <f>IF(C83="","",N(E83)*N(F83)+N(G83)-N(I83))</f>
        <v/>
      </c>
      <c r="K83" s="38">
        <f>IF(C83="","",IFERROR(J83*VLOOKUP(D83,Settings!$B$11:$E$18,2,0)+VLOOKUP(D83,Settings!$B$11:$E$18,3,0)+J83*VLOOKUP(D83,Settings!$B$11:$E$18,4,0),0))</f>
        <v/>
      </c>
      <c r="L83" s="38">
        <f>IF(C83="","",N(E83)*IFERROR(VLOOKUP(C83,Products!$B$7:$E$156,4,0),0))</f>
        <v/>
      </c>
      <c r="M83" s="38">
        <f>IF(C83="","",J83-K83-L83-N(H83))</f>
        <v/>
      </c>
      <c r="N83" s="51">
        <f>IF(OR(C83="",N(J83)=0),"",M83/J83)</f>
        <v/>
      </c>
    </row>
    <row r="84" hidden="1">
      <c r="B84" s="53" t="n"/>
      <c r="C84" s="13" t="n"/>
      <c r="D84" s="13" t="n"/>
      <c r="E84" s="14" t="n"/>
      <c r="F84" s="19" t="n"/>
      <c r="G84" s="19" t="n"/>
      <c r="H84" s="19" t="n"/>
      <c r="I84" s="19" t="n"/>
      <c r="J84" s="38">
        <f>IF(C84="","",N(E84)*N(F84)+N(G84)-N(I84))</f>
        <v/>
      </c>
      <c r="K84" s="38">
        <f>IF(C84="","",IFERROR(J84*VLOOKUP(D84,Settings!$B$11:$E$18,2,0)+VLOOKUP(D84,Settings!$B$11:$E$18,3,0)+J84*VLOOKUP(D84,Settings!$B$11:$E$18,4,0),0))</f>
        <v/>
      </c>
      <c r="L84" s="38">
        <f>IF(C84="","",N(E84)*IFERROR(VLOOKUP(C84,Products!$B$7:$E$156,4,0),0))</f>
        <v/>
      </c>
      <c r="M84" s="38">
        <f>IF(C84="","",J84-K84-L84-N(H84))</f>
        <v/>
      </c>
      <c r="N84" s="51">
        <f>IF(OR(C84="",N(J84)=0),"",M84/J84)</f>
        <v/>
      </c>
    </row>
    <row r="85" hidden="1">
      <c r="B85" s="53" t="n"/>
      <c r="C85" s="13" t="n"/>
      <c r="D85" s="13" t="n"/>
      <c r="E85" s="14" t="n"/>
      <c r="F85" s="19" t="n"/>
      <c r="G85" s="19" t="n"/>
      <c r="H85" s="19" t="n"/>
      <c r="I85" s="19" t="n"/>
      <c r="J85" s="38">
        <f>IF(C85="","",N(E85)*N(F85)+N(G85)-N(I85))</f>
        <v/>
      </c>
      <c r="K85" s="38">
        <f>IF(C85="","",IFERROR(J85*VLOOKUP(D85,Settings!$B$11:$E$18,2,0)+VLOOKUP(D85,Settings!$B$11:$E$18,3,0)+J85*VLOOKUP(D85,Settings!$B$11:$E$18,4,0),0))</f>
        <v/>
      </c>
      <c r="L85" s="38">
        <f>IF(C85="","",N(E85)*IFERROR(VLOOKUP(C85,Products!$B$7:$E$156,4,0),0))</f>
        <v/>
      </c>
      <c r="M85" s="38">
        <f>IF(C85="","",J85-K85-L85-N(H85))</f>
        <v/>
      </c>
      <c r="N85" s="51">
        <f>IF(OR(C85="",N(J85)=0),"",M85/J85)</f>
        <v/>
      </c>
    </row>
    <row r="86" hidden="1">
      <c r="B86" s="53" t="n"/>
      <c r="C86" s="13" t="n"/>
      <c r="D86" s="13" t="n"/>
      <c r="E86" s="14" t="n"/>
      <c r="F86" s="19" t="n"/>
      <c r="G86" s="19" t="n"/>
      <c r="H86" s="19" t="n"/>
      <c r="I86" s="19" t="n"/>
      <c r="J86" s="38">
        <f>IF(C86="","",N(E86)*N(F86)+N(G86)-N(I86))</f>
        <v/>
      </c>
      <c r="K86" s="38">
        <f>IF(C86="","",IFERROR(J86*VLOOKUP(D86,Settings!$B$11:$E$18,2,0)+VLOOKUP(D86,Settings!$B$11:$E$18,3,0)+J86*VLOOKUP(D86,Settings!$B$11:$E$18,4,0),0))</f>
        <v/>
      </c>
      <c r="L86" s="38">
        <f>IF(C86="","",N(E86)*IFERROR(VLOOKUP(C86,Products!$B$7:$E$156,4,0),0))</f>
        <v/>
      </c>
      <c r="M86" s="38">
        <f>IF(C86="","",J86-K86-L86-N(H86))</f>
        <v/>
      </c>
      <c r="N86" s="51">
        <f>IF(OR(C86="",N(J86)=0),"",M86/J86)</f>
        <v/>
      </c>
    </row>
    <row r="87" hidden="1">
      <c r="B87" s="53" t="n"/>
      <c r="C87" s="13" t="n"/>
      <c r="D87" s="13" t="n"/>
      <c r="E87" s="14" t="n"/>
      <c r="F87" s="19" t="n"/>
      <c r="G87" s="19" t="n"/>
      <c r="H87" s="19" t="n"/>
      <c r="I87" s="19" t="n"/>
      <c r="J87" s="38">
        <f>IF(C87="","",N(E87)*N(F87)+N(G87)-N(I87))</f>
        <v/>
      </c>
      <c r="K87" s="38">
        <f>IF(C87="","",IFERROR(J87*VLOOKUP(D87,Settings!$B$11:$E$18,2,0)+VLOOKUP(D87,Settings!$B$11:$E$18,3,0)+J87*VLOOKUP(D87,Settings!$B$11:$E$18,4,0),0))</f>
        <v/>
      </c>
      <c r="L87" s="38">
        <f>IF(C87="","",N(E87)*IFERROR(VLOOKUP(C87,Products!$B$7:$E$156,4,0),0))</f>
        <v/>
      </c>
      <c r="M87" s="38">
        <f>IF(C87="","",J87-K87-L87-N(H87))</f>
        <v/>
      </c>
      <c r="N87" s="51">
        <f>IF(OR(C87="",N(J87)=0),"",M87/J87)</f>
        <v/>
      </c>
    </row>
    <row r="88" hidden="1">
      <c r="B88" s="53" t="n"/>
      <c r="C88" s="13" t="n"/>
      <c r="D88" s="13" t="n"/>
      <c r="E88" s="14" t="n"/>
      <c r="F88" s="19" t="n"/>
      <c r="G88" s="19" t="n"/>
      <c r="H88" s="19" t="n"/>
      <c r="I88" s="19" t="n"/>
      <c r="J88" s="38">
        <f>IF(C88="","",N(E88)*N(F88)+N(G88)-N(I88))</f>
        <v/>
      </c>
      <c r="K88" s="38">
        <f>IF(C88="","",IFERROR(J88*VLOOKUP(D88,Settings!$B$11:$E$18,2,0)+VLOOKUP(D88,Settings!$B$11:$E$18,3,0)+J88*VLOOKUP(D88,Settings!$B$11:$E$18,4,0),0))</f>
        <v/>
      </c>
      <c r="L88" s="38">
        <f>IF(C88="","",N(E88)*IFERROR(VLOOKUP(C88,Products!$B$7:$E$156,4,0),0))</f>
        <v/>
      </c>
      <c r="M88" s="38">
        <f>IF(C88="","",J88-K88-L88-N(H88))</f>
        <v/>
      </c>
      <c r="N88" s="51">
        <f>IF(OR(C88="",N(J88)=0),"",M88/J88)</f>
        <v/>
      </c>
    </row>
    <row r="89" hidden="1">
      <c r="B89" s="53" t="n"/>
      <c r="C89" s="13" t="n"/>
      <c r="D89" s="13" t="n"/>
      <c r="E89" s="14" t="n"/>
      <c r="F89" s="19" t="n"/>
      <c r="G89" s="19" t="n"/>
      <c r="H89" s="19" t="n"/>
      <c r="I89" s="19" t="n"/>
      <c r="J89" s="38">
        <f>IF(C89="","",N(E89)*N(F89)+N(G89)-N(I89))</f>
        <v/>
      </c>
      <c r="K89" s="38">
        <f>IF(C89="","",IFERROR(J89*VLOOKUP(D89,Settings!$B$11:$E$18,2,0)+VLOOKUP(D89,Settings!$B$11:$E$18,3,0)+J89*VLOOKUP(D89,Settings!$B$11:$E$18,4,0),0))</f>
        <v/>
      </c>
      <c r="L89" s="38">
        <f>IF(C89="","",N(E89)*IFERROR(VLOOKUP(C89,Products!$B$7:$E$156,4,0),0))</f>
        <v/>
      </c>
      <c r="M89" s="38">
        <f>IF(C89="","",J89-K89-L89-N(H89))</f>
        <v/>
      </c>
      <c r="N89" s="51">
        <f>IF(OR(C89="",N(J89)=0),"",M89/J89)</f>
        <v/>
      </c>
    </row>
    <row r="90" hidden="1">
      <c r="B90" s="53" t="n"/>
      <c r="C90" s="13" t="n"/>
      <c r="D90" s="13" t="n"/>
      <c r="E90" s="14" t="n"/>
      <c r="F90" s="19" t="n"/>
      <c r="G90" s="19" t="n"/>
      <c r="H90" s="19" t="n"/>
      <c r="I90" s="19" t="n"/>
      <c r="J90" s="38">
        <f>IF(C90="","",N(E90)*N(F90)+N(G90)-N(I90))</f>
        <v/>
      </c>
      <c r="K90" s="38">
        <f>IF(C90="","",IFERROR(J90*VLOOKUP(D90,Settings!$B$11:$E$18,2,0)+VLOOKUP(D90,Settings!$B$11:$E$18,3,0)+J90*VLOOKUP(D90,Settings!$B$11:$E$18,4,0),0))</f>
        <v/>
      </c>
      <c r="L90" s="38">
        <f>IF(C90="","",N(E90)*IFERROR(VLOOKUP(C90,Products!$B$7:$E$156,4,0),0))</f>
        <v/>
      </c>
      <c r="M90" s="38">
        <f>IF(C90="","",J90-K90-L90-N(H90))</f>
        <v/>
      </c>
      <c r="N90" s="51">
        <f>IF(OR(C90="",N(J90)=0),"",M90/J90)</f>
        <v/>
      </c>
    </row>
    <row r="91" hidden="1">
      <c r="B91" s="53" t="n"/>
      <c r="C91" s="13" t="n"/>
      <c r="D91" s="13" t="n"/>
      <c r="E91" s="14" t="n"/>
      <c r="F91" s="19" t="n"/>
      <c r="G91" s="19" t="n"/>
      <c r="H91" s="19" t="n"/>
      <c r="I91" s="19" t="n"/>
      <c r="J91" s="38">
        <f>IF(C91="","",N(E91)*N(F91)+N(G91)-N(I91))</f>
        <v/>
      </c>
      <c r="K91" s="38">
        <f>IF(C91="","",IFERROR(J91*VLOOKUP(D91,Settings!$B$11:$E$18,2,0)+VLOOKUP(D91,Settings!$B$11:$E$18,3,0)+J91*VLOOKUP(D91,Settings!$B$11:$E$18,4,0),0))</f>
        <v/>
      </c>
      <c r="L91" s="38">
        <f>IF(C91="","",N(E91)*IFERROR(VLOOKUP(C91,Products!$B$7:$E$156,4,0),0))</f>
        <v/>
      </c>
      <c r="M91" s="38">
        <f>IF(C91="","",J91-K91-L91-N(H91))</f>
        <v/>
      </c>
      <c r="N91" s="51">
        <f>IF(OR(C91="",N(J91)=0),"",M91/J91)</f>
        <v/>
      </c>
    </row>
    <row r="92" hidden="1">
      <c r="B92" s="53" t="n"/>
      <c r="C92" s="13" t="n"/>
      <c r="D92" s="13" t="n"/>
      <c r="E92" s="14" t="n"/>
      <c r="F92" s="19" t="n"/>
      <c r="G92" s="19" t="n"/>
      <c r="H92" s="19" t="n"/>
      <c r="I92" s="19" t="n"/>
      <c r="J92" s="38">
        <f>IF(C92="","",N(E92)*N(F92)+N(G92)-N(I92))</f>
        <v/>
      </c>
      <c r="K92" s="38">
        <f>IF(C92="","",IFERROR(J92*VLOOKUP(D92,Settings!$B$11:$E$18,2,0)+VLOOKUP(D92,Settings!$B$11:$E$18,3,0)+J92*VLOOKUP(D92,Settings!$B$11:$E$18,4,0),0))</f>
        <v/>
      </c>
      <c r="L92" s="38">
        <f>IF(C92="","",N(E92)*IFERROR(VLOOKUP(C92,Products!$B$7:$E$156,4,0),0))</f>
        <v/>
      </c>
      <c r="M92" s="38">
        <f>IF(C92="","",J92-K92-L92-N(H92))</f>
        <v/>
      </c>
      <c r="N92" s="51">
        <f>IF(OR(C92="",N(J92)=0),"",M92/J92)</f>
        <v/>
      </c>
    </row>
    <row r="93" hidden="1">
      <c r="B93" s="53" t="n"/>
      <c r="C93" s="13" t="n"/>
      <c r="D93" s="13" t="n"/>
      <c r="E93" s="14" t="n"/>
      <c r="F93" s="19" t="n"/>
      <c r="G93" s="19" t="n"/>
      <c r="H93" s="19" t="n"/>
      <c r="I93" s="19" t="n"/>
      <c r="J93" s="38">
        <f>IF(C93="","",N(E93)*N(F93)+N(G93)-N(I93))</f>
        <v/>
      </c>
      <c r="K93" s="38">
        <f>IF(C93="","",IFERROR(J93*VLOOKUP(D93,Settings!$B$11:$E$18,2,0)+VLOOKUP(D93,Settings!$B$11:$E$18,3,0)+J93*VLOOKUP(D93,Settings!$B$11:$E$18,4,0),0))</f>
        <v/>
      </c>
      <c r="L93" s="38">
        <f>IF(C93="","",N(E93)*IFERROR(VLOOKUP(C93,Products!$B$7:$E$156,4,0),0))</f>
        <v/>
      </c>
      <c r="M93" s="38">
        <f>IF(C93="","",J93-K93-L93-N(H93))</f>
        <v/>
      </c>
      <c r="N93" s="51">
        <f>IF(OR(C93="",N(J93)=0),"",M93/J93)</f>
        <v/>
      </c>
    </row>
    <row r="94" hidden="1">
      <c r="B94" s="53" t="n"/>
      <c r="C94" s="13" t="n"/>
      <c r="D94" s="13" t="n"/>
      <c r="E94" s="14" t="n"/>
      <c r="F94" s="19" t="n"/>
      <c r="G94" s="19" t="n"/>
      <c r="H94" s="19" t="n"/>
      <c r="I94" s="19" t="n"/>
      <c r="J94" s="38">
        <f>IF(C94="","",N(E94)*N(F94)+N(G94)-N(I94))</f>
        <v/>
      </c>
      <c r="K94" s="38">
        <f>IF(C94="","",IFERROR(J94*VLOOKUP(D94,Settings!$B$11:$E$18,2,0)+VLOOKUP(D94,Settings!$B$11:$E$18,3,0)+J94*VLOOKUP(D94,Settings!$B$11:$E$18,4,0),0))</f>
        <v/>
      </c>
      <c r="L94" s="38">
        <f>IF(C94="","",N(E94)*IFERROR(VLOOKUP(C94,Products!$B$7:$E$156,4,0),0))</f>
        <v/>
      </c>
      <c r="M94" s="38">
        <f>IF(C94="","",J94-K94-L94-N(H94))</f>
        <v/>
      </c>
      <c r="N94" s="51">
        <f>IF(OR(C94="",N(J94)=0),"",M94/J94)</f>
        <v/>
      </c>
    </row>
    <row r="95" hidden="1">
      <c r="B95" s="53" t="n"/>
      <c r="C95" s="13" t="n"/>
      <c r="D95" s="13" t="n"/>
      <c r="E95" s="14" t="n"/>
      <c r="F95" s="19" t="n"/>
      <c r="G95" s="19" t="n"/>
      <c r="H95" s="19" t="n"/>
      <c r="I95" s="19" t="n"/>
      <c r="J95" s="38">
        <f>IF(C95="","",N(E95)*N(F95)+N(G95)-N(I95))</f>
        <v/>
      </c>
      <c r="K95" s="38">
        <f>IF(C95="","",IFERROR(J95*VLOOKUP(D95,Settings!$B$11:$E$18,2,0)+VLOOKUP(D95,Settings!$B$11:$E$18,3,0)+J95*VLOOKUP(D95,Settings!$B$11:$E$18,4,0),0))</f>
        <v/>
      </c>
      <c r="L95" s="38">
        <f>IF(C95="","",N(E95)*IFERROR(VLOOKUP(C95,Products!$B$7:$E$156,4,0),0))</f>
        <v/>
      </c>
      <c r="M95" s="38">
        <f>IF(C95="","",J95-K95-L95-N(H95))</f>
        <v/>
      </c>
      <c r="N95" s="51">
        <f>IF(OR(C95="",N(J95)=0),"",M95/J95)</f>
        <v/>
      </c>
    </row>
    <row r="96" hidden="1">
      <c r="B96" s="53" t="n"/>
      <c r="C96" s="13" t="n"/>
      <c r="D96" s="13" t="n"/>
      <c r="E96" s="14" t="n"/>
      <c r="F96" s="19" t="n"/>
      <c r="G96" s="19" t="n"/>
      <c r="H96" s="19" t="n"/>
      <c r="I96" s="19" t="n"/>
      <c r="J96" s="38">
        <f>IF(C96="","",N(E96)*N(F96)+N(G96)-N(I96))</f>
        <v/>
      </c>
      <c r="K96" s="38">
        <f>IF(C96="","",IFERROR(J96*VLOOKUP(D96,Settings!$B$11:$E$18,2,0)+VLOOKUP(D96,Settings!$B$11:$E$18,3,0)+J96*VLOOKUP(D96,Settings!$B$11:$E$18,4,0),0))</f>
        <v/>
      </c>
      <c r="L96" s="38">
        <f>IF(C96="","",N(E96)*IFERROR(VLOOKUP(C96,Products!$B$7:$E$156,4,0),0))</f>
        <v/>
      </c>
      <c r="M96" s="38">
        <f>IF(C96="","",J96-K96-L96-N(H96))</f>
        <v/>
      </c>
      <c r="N96" s="51">
        <f>IF(OR(C96="",N(J96)=0),"",M96/J96)</f>
        <v/>
      </c>
    </row>
    <row r="97" hidden="1">
      <c r="B97" s="53" t="n"/>
      <c r="C97" s="13" t="n"/>
      <c r="D97" s="13" t="n"/>
      <c r="E97" s="14" t="n"/>
      <c r="F97" s="19" t="n"/>
      <c r="G97" s="19" t="n"/>
      <c r="H97" s="19" t="n"/>
      <c r="I97" s="19" t="n"/>
      <c r="J97" s="38">
        <f>IF(C97="","",N(E97)*N(F97)+N(G97)-N(I97))</f>
        <v/>
      </c>
      <c r="K97" s="38">
        <f>IF(C97="","",IFERROR(J97*VLOOKUP(D97,Settings!$B$11:$E$18,2,0)+VLOOKUP(D97,Settings!$B$11:$E$18,3,0)+J97*VLOOKUP(D97,Settings!$B$11:$E$18,4,0),0))</f>
        <v/>
      </c>
      <c r="L97" s="38">
        <f>IF(C97="","",N(E97)*IFERROR(VLOOKUP(C97,Products!$B$7:$E$156,4,0),0))</f>
        <v/>
      </c>
      <c r="M97" s="38">
        <f>IF(C97="","",J97-K97-L97-N(H97))</f>
        <v/>
      </c>
      <c r="N97" s="51">
        <f>IF(OR(C97="",N(J97)=0),"",M97/J97)</f>
        <v/>
      </c>
    </row>
    <row r="98" hidden="1">
      <c r="B98" s="53" t="n"/>
      <c r="C98" s="13" t="n"/>
      <c r="D98" s="13" t="n"/>
      <c r="E98" s="14" t="n"/>
      <c r="F98" s="19" t="n"/>
      <c r="G98" s="19" t="n"/>
      <c r="H98" s="19" t="n"/>
      <c r="I98" s="19" t="n"/>
      <c r="J98" s="38">
        <f>IF(C98="","",N(E98)*N(F98)+N(G98)-N(I98))</f>
        <v/>
      </c>
      <c r="K98" s="38">
        <f>IF(C98="","",IFERROR(J98*VLOOKUP(D98,Settings!$B$11:$E$18,2,0)+VLOOKUP(D98,Settings!$B$11:$E$18,3,0)+J98*VLOOKUP(D98,Settings!$B$11:$E$18,4,0),0))</f>
        <v/>
      </c>
      <c r="L98" s="38">
        <f>IF(C98="","",N(E98)*IFERROR(VLOOKUP(C98,Products!$B$7:$E$156,4,0),0))</f>
        <v/>
      </c>
      <c r="M98" s="38">
        <f>IF(C98="","",J98-K98-L98-N(H98))</f>
        <v/>
      </c>
      <c r="N98" s="51">
        <f>IF(OR(C98="",N(J98)=0),"",M98/J98)</f>
        <v/>
      </c>
    </row>
    <row r="99" hidden="1">
      <c r="B99" s="53" t="n"/>
      <c r="C99" s="13" t="n"/>
      <c r="D99" s="13" t="n"/>
      <c r="E99" s="14" t="n"/>
      <c r="F99" s="19" t="n"/>
      <c r="G99" s="19" t="n"/>
      <c r="H99" s="19" t="n"/>
      <c r="I99" s="19" t="n"/>
      <c r="J99" s="38">
        <f>IF(C99="","",N(E99)*N(F99)+N(G99)-N(I99))</f>
        <v/>
      </c>
      <c r="K99" s="38">
        <f>IF(C99="","",IFERROR(J99*VLOOKUP(D99,Settings!$B$11:$E$18,2,0)+VLOOKUP(D99,Settings!$B$11:$E$18,3,0)+J99*VLOOKUP(D99,Settings!$B$11:$E$18,4,0),0))</f>
        <v/>
      </c>
      <c r="L99" s="38">
        <f>IF(C99="","",N(E99)*IFERROR(VLOOKUP(C99,Products!$B$7:$E$156,4,0),0))</f>
        <v/>
      </c>
      <c r="M99" s="38">
        <f>IF(C99="","",J99-K99-L99-N(H99))</f>
        <v/>
      </c>
      <c r="N99" s="51">
        <f>IF(OR(C99="",N(J99)=0),"",M99/J99)</f>
        <v/>
      </c>
    </row>
    <row r="100" hidden="1">
      <c r="B100" s="53" t="n"/>
      <c r="C100" s="13" t="n"/>
      <c r="D100" s="13" t="n"/>
      <c r="E100" s="14" t="n"/>
      <c r="F100" s="19" t="n"/>
      <c r="G100" s="19" t="n"/>
      <c r="H100" s="19" t="n"/>
      <c r="I100" s="19" t="n"/>
      <c r="J100" s="38">
        <f>IF(C100="","",N(E100)*N(F100)+N(G100)-N(I100))</f>
        <v/>
      </c>
      <c r="K100" s="38">
        <f>IF(C100="","",IFERROR(J100*VLOOKUP(D100,Settings!$B$11:$E$18,2,0)+VLOOKUP(D100,Settings!$B$11:$E$18,3,0)+J100*VLOOKUP(D100,Settings!$B$11:$E$18,4,0),0))</f>
        <v/>
      </c>
      <c r="L100" s="38">
        <f>IF(C100="","",N(E100)*IFERROR(VLOOKUP(C100,Products!$B$7:$E$156,4,0),0))</f>
        <v/>
      </c>
      <c r="M100" s="38">
        <f>IF(C100="","",J100-K100-L100-N(H100))</f>
        <v/>
      </c>
      <c r="N100" s="51">
        <f>IF(OR(C100="",N(J100)=0),"",M100/J100)</f>
        <v/>
      </c>
    </row>
    <row r="101" hidden="1">
      <c r="B101" s="53" t="n"/>
      <c r="C101" s="13" t="n"/>
      <c r="D101" s="13" t="n"/>
      <c r="E101" s="14" t="n"/>
      <c r="F101" s="19" t="n"/>
      <c r="G101" s="19" t="n"/>
      <c r="H101" s="19" t="n"/>
      <c r="I101" s="19" t="n"/>
      <c r="J101" s="38">
        <f>IF(C101="","",N(E101)*N(F101)+N(G101)-N(I101))</f>
        <v/>
      </c>
      <c r="K101" s="38">
        <f>IF(C101="","",IFERROR(J101*VLOOKUP(D101,Settings!$B$11:$E$18,2,0)+VLOOKUP(D101,Settings!$B$11:$E$18,3,0)+J101*VLOOKUP(D101,Settings!$B$11:$E$18,4,0),0))</f>
        <v/>
      </c>
      <c r="L101" s="38">
        <f>IF(C101="","",N(E101)*IFERROR(VLOOKUP(C101,Products!$B$7:$E$156,4,0),0))</f>
        <v/>
      </c>
      <c r="M101" s="38">
        <f>IF(C101="","",J101-K101-L101-N(H101))</f>
        <v/>
      </c>
      <c r="N101" s="51">
        <f>IF(OR(C101="",N(J101)=0),"",M101/J101)</f>
        <v/>
      </c>
    </row>
    <row r="102" hidden="1">
      <c r="B102" s="53" t="n"/>
      <c r="C102" s="13" t="n"/>
      <c r="D102" s="13" t="n"/>
      <c r="E102" s="14" t="n"/>
      <c r="F102" s="19" t="n"/>
      <c r="G102" s="19" t="n"/>
      <c r="H102" s="19" t="n"/>
      <c r="I102" s="19" t="n"/>
      <c r="J102" s="38">
        <f>IF(C102="","",N(E102)*N(F102)+N(G102)-N(I102))</f>
        <v/>
      </c>
      <c r="K102" s="38">
        <f>IF(C102="","",IFERROR(J102*VLOOKUP(D102,Settings!$B$11:$E$18,2,0)+VLOOKUP(D102,Settings!$B$11:$E$18,3,0)+J102*VLOOKUP(D102,Settings!$B$11:$E$18,4,0),0))</f>
        <v/>
      </c>
      <c r="L102" s="38">
        <f>IF(C102="","",N(E102)*IFERROR(VLOOKUP(C102,Products!$B$7:$E$156,4,0),0))</f>
        <v/>
      </c>
      <c r="M102" s="38">
        <f>IF(C102="","",J102-K102-L102-N(H102))</f>
        <v/>
      </c>
      <c r="N102" s="51">
        <f>IF(OR(C102="",N(J102)=0),"",M102/J102)</f>
        <v/>
      </c>
    </row>
    <row r="103" hidden="1">
      <c r="B103" s="53" t="n"/>
      <c r="C103" s="13" t="n"/>
      <c r="D103" s="13" t="n"/>
      <c r="E103" s="14" t="n"/>
      <c r="F103" s="19" t="n"/>
      <c r="G103" s="19" t="n"/>
      <c r="H103" s="19" t="n"/>
      <c r="I103" s="19" t="n"/>
      <c r="J103" s="38">
        <f>IF(C103="","",N(E103)*N(F103)+N(G103)-N(I103))</f>
        <v/>
      </c>
      <c r="K103" s="38">
        <f>IF(C103="","",IFERROR(J103*VLOOKUP(D103,Settings!$B$11:$E$18,2,0)+VLOOKUP(D103,Settings!$B$11:$E$18,3,0)+J103*VLOOKUP(D103,Settings!$B$11:$E$18,4,0),0))</f>
        <v/>
      </c>
      <c r="L103" s="38">
        <f>IF(C103="","",N(E103)*IFERROR(VLOOKUP(C103,Products!$B$7:$E$156,4,0),0))</f>
        <v/>
      </c>
      <c r="M103" s="38">
        <f>IF(C103="","",J103-K103-L103-N(H103))</f>
        <v/>
      </c>
      <c r="N103" s="51">
        <f>IF(OR(C103="",N(J103)=0),"",M103/J103)</f>
        <v/>
      </c>
    </row>
    <row r="104" hidden="1">
      <c r="B104" s="53" t="n"/>
      <c r="C104" s="13" t="n"/>
      <c r="D104" s="13" t="n"/>
      <c r="E104" s="14" t="n"/>
      <c r="F104" s="19" t="n"/>
      <c r="G104" s="19" t="n"/>
      <c r="H104" s="19" t="n"/>
      <c r="I104" s="19" t="n"/>
      <c r="J104" s="38">
        <f>IF(C104="","",N(E104)*N(F104)+N(G104)-N(I104))</f>
        <v/>
      </c>
      <c r="K104" s="38">
        <f>IF(C104="","",IFERROR(J104*VLOOKUP(D104,Settings!$B$11:$E$18,2,0)+VLOOKUP(D104,Settings!$B$11:$E$18,3,0)+J104*VLOOKUP(D104,Settings!$B$11:$E$18,4,0),0))</f>
        <v/>
      </c>
      <c r="L104" s="38">
        <f>IF(C104="","",N(E104)*IFERROR(VLOOKUP(C104,Products!$B$7:$E$156,4,0),0))</f>
        <v/>
      </c>
      <c r="M104" s="38">
        <f>IF(C104="","",J104-K104-L104-N(H104))</f>
        <v/>
      </c>
      <c r="N104" s="51">
        <f>IF(OR(C104="",N(J104)=0),"",M104/J104)</f>
        <v/>
      </c>
    </row>
    <row r="105" hidden="1">
      <c r="B105" s="53" t="n"/>
      <c r="C105" s="13" t="n"/>
      <c r="D105" s="13" t="n"/>
      <c r="E105" s="14" t="n"/>
      <c r="F105" s="19" t="n"/>
      <c r="G105" s="19" t="n"/>
      <c r="H105" s="19" t="n"/>
      <c r="I105" s="19" t="n"/>
      <c r="J105" s="38">
        <f>IF(C105="","",N(E105)*N(F105)+N(G105)-N(I105))</f>
        <v/>
      </c>
      <c r="K105" s="38">
        <f>IF(C105="","",IFERROR(J105*VLOOKUP(D105,Settings!$B$11:$E$18,2,0)+VLOOKUP(D105,Settings!$B$11:$E$18,3,0)+J105*VLOOKUP(D105,Settings!$B$11:$E$18,4,0),0))</f>
        <v/>
      </c>
      <c r="L105" s="38">
        <f>IF(C105="","",N(E105)*IFERROR(VLOOKUP(C105,Products!$B$7:$E$156,4,0),0))</f>
        <v/>
      </c>
      <c r="M105" s="38">
        <f>IF(C105="","",J105-K105-L105-N(H105))</f>
        <v/>
      </c>
      <c r="N105" s="51">
        <f>IF(OR(C105="",N(J105)=0),"",M105/J105)</f>
        <v/>
      </c>
    </row>
    <row r="106" hidden="1">
      <c r="B106" s="53" t="n"/>
      <c r="C106" s="13" t="n"/>
      <c r="D106" s="13" t="n"/>
      <c r="E106" s="14" t="n"/>
      <c r="F106" s="19" t="n"/>
      <c r="G106" s="19" t="n"/>
      <c r="H106" s="19" t="n"/>
      <c r="I106" s="19" t="n"/>
      <c r="J106" s="38">
        <f>IF(C106="","",N(E106)*N(F106)+N(G106)-N(I106))</f>
        <v/>
      </c>
      <c r="K106" s="38">
        <f>IF(C106="","",IFERROR(J106*VLOOKUP(D106,Settings!$B$11:$E$18,2,0)+VLOOKUP(D106,Settings!$B$11:$E$18,3,0)+J106*VLOOKUP(D106,Settings!$B$11:$E$18,4,0),0))</f>
        <v/>
      </c>
      <c r="L106" s="38">
        <f>IF(C106="","",N(E106)*IFERROR(VLOOKUP(C106,Products!$B$7:$E$156,4,0),0))</f>
        <v/>
      </c>
      <c r="M106" s="38">
        <f>IF(C106="","",J106-K106-L106-N(H106))</f>
        <v/>
      </c>
      <c r="N106" s="51">
        <f>IF(OR(C106="",N(J106)=0),"",M106/J106)</f>
        <v/>
      </c>
    </row>
    <row r="107" hidden="1">
      <c r="B107" s="53" t="n"/>
      <c r="C107" s="13" t="n"/>
      <c r="D107" s="13" t="n"/>
      <c r="E107" s="14" t="n"/>
      <c r="F107" s="19" t="n"/>
      <c r="G107" s="19" t="n"/>
      <c r="H107" s="19" t="n"/>
      <c r="I107" s="19" t="n"/>
      <c r="J107" s="38">
        <f>IF(C107="","",N(E107)*N(F107)+N(G107)-N(I107))</f>
        <v/>
      </c>
      <c r="K107" s="38">
        <f>IF(C107="","",IFERROR(J107*VLOOKUP(D107,Settings!$B$11:$E$18,2,0)+VLOOKUP(D107,Settings!$B$11:$E$18,3,0)+J107*VLOOKUP(D107,Settings!$B$11:$E$18,4,0),0))</f>
        <v/>
      </c>
      <c r="L107" s="38">
        <f>IF(C107="","",N(E107)*IFERROR(VLOOKUP(C107,Products!$B$7:$E$156,4,0),0))</f>
        <v/>
      </c>
      <c r="M107" s="38">
        <f>IF(C107="","",J107-K107-L107-N(H107))</f>
        <v/>
      </c>
      <c r="N107" s="51">
        <f>IF(OR(C107="",N(J107)=0),"",M107/J107)</f>
        <v/>
      </c>
    </row>
    <row r="108" hidden="1">
      <c r="B108" s="53" t="n"/>
      <c r="C108" s="13" t="n"/>
      <c r="D108" s="13" t="n"/>
      <c r="E108" s="14" t="n"/>
      <c r="F108" s="19" t="n"/>
      <c r="G108" s="19" t="n"/>
      <c r="H108" s="19" t="n"/>
      <c r="I108" s="19" t="n"/>
      <c r="J108" s="38">
        <f>IF(C108="","",N(E108)*N(F108)+N(G108)-N(I108))</f>
        <v/>
      </c>
      <c r="K108" s="38">
        <f>IF(C108="","",IFERROR(J108*VLOOKUP(D108,Settings!$B$11:$E$18,2,0)+VLOOKUP(D108,Settings!$B$11:$E$18,3,0)+J108*VLOOKUP(D108,Settings!$B$11:$E$18,4,0),0))</f>
        <v/>
      </c>
      <c r="L108" s="38">
        <f>IF(C108="","",N(E108)*IFERROR(VLOOKUP(C108,Products!$B$7:$E$156,4,0),0))</f>
        <v/>
      </c>
      <c r="M108" s="38">
        <f>IF(C108="","",J108-K108-L108-N(H108))</f>
        <v/>
      </c>
      <c r="N108" s="51">
        <f>IF(OR(C108="",N(J108)=0),"",M108/J108)</f>
        <v/>
      </c>
    </row>
    <row r="109" hidden="1">
      <c r="B109" s="53" t="n"/>
      <c r="C109" s="13" t="n"/>
      <c r="D109" s="13" t="n"/>
      <c r="E109" s="14" t="n"/>
      <c r="F109" s="19" t="n"/>
      <c r="G109" s="19" t="n"/>
      <c r="H109" s="19" t="n"/>
      <c r="I109" s="19" t="n"/>
      <c r="J109" s="38">
        <f>IF(C109="","",N(E109)*N(F109)+N(G109)-N(I109))</f>
        <v/>
      </c>
      <c r="K109" s="38">
        <f>IF(C109="","",IFERROR(J109*VLOOKUP(D109,Settings!$B$11:$E$18,2,0)+VLOOKUP(D109,Settings!$B$11:$E$18,3,0)+J109*VLOOKUP(D109,Settings!$B$11:$E$18,4,0),0))</f>
        <v/>
      </c>
      <c r="L109" s="38">
        <f>IF(C109="","",N(E109)*IFERROR(VLOOKUP(C109,Products!$B$7:$E$156,4,0),0))</f>
        <v/>
      </c>
      <c r="M109" s="38">
        <f>IF(C109="","",J109-K109-L109-N(H109))</f>
        <v/>
      </c>
      <c r="N109" s="51">
        <f>IF(OR(C109="",N(J109)=0),"",M109/J109)</f>
        <v/>
      </c>
    </row>
    <row r="110" hidden="1">
      <c r="B110" s="53" t="n"/>
      <c r="C110" s="13" t="n"/>
      <c r="D110" s="13" t="n"/>
      <c r="E110" s="14" t="n"/>
      <c r="F110" s="19" t="n"/>
      <c r="G110" s="19" t="n"/>
      <c r="H110" s="19" t="n"/>
      <c r="I110" s="19" t="n"/>
      <c r="J110" s="38">
        <f>IF(C110="","",N(E110)*N(F110)+N(G110)-N(I110))</f>
        <v/>
      </c>
      <c r="K110" s="38">
        <f>IF(C110="","",IFERROR(J110*VLOOKUP(D110,Settings!$B$11:$E$18,2,0)+VLOOKUP(D110,Settings!$B$11:$E$18,3,0)+J110*VLOOKUP(D110,Settings!$B$11:$E$18,4,0),0))</f>
        <v/>
      </c>
      <c r="L110" s="38">
        <f>IF(C110="","",N(E110)*IFERROR(VLOOKUP(C110,Products!$B$7:$E$156,4,0),0))</f>
        <v/>
      </c>
      <c r="M110" s="38">
        <f>IF(C110="","",J110-K110-L110-N(H110))</f>
        <v/>
      </c>
      <c r="N110" s="51">
        <f>IF(OR(C110="",N(J110)=0),"",M110/J110)</f>
        <v/>
      </c>
    </row>
    <row r="111" hidden="1">
      <c r="B111" s="53" t="n"/>
      <c r="C111" s="13" t="n"/>
      <c r="D111" s="13" t="n"/>
      <c r="E111" s="14" t="n"/>
      <c r="F111" s="19" t="n"/>
      <c r="G111" s="19" t="n"/>
      <c r="H111" s="19" t="n"/>
      <c r="I111" s="19" t="n"/>
      <c r="J111" s="38">
        <f>IF(C111="","",N(E111)*N(F111)+N(G111)-N(I111))</f>
        <v/>
      </c>
      <c r="K111" s="38">
        <f>IF(C111="","",IFERROR(J111*VLOOKUP(D111,Settings!$B$11:$E$18,2,0)+VLOOKUP(D111,Settings!$B$11:$E$18,3,0)+J111*VLOOKUP(D111,Settings!$B$11:$E$18,4,0),0))</f>
        <v/>
      </c>
      <c r="L111" s="38">
        <f>IF(C111="","",N(E111)*IFERROR(VLOOKUP(C111,Products!$B$7:$E$156,4,0),0))</f>
        <v/>
      </c>
      <c r="M111" s="38">
        <f>IF(C111="","",J111-K111-L111-N(H111))</f>
        <v/>
      </c>
      <c r="N111" s="51">
        <f>IF(OR(C111="",N(J111)=0),"",M111/J111)</f>
        <v/>
      </c>
    </row>
    <row r="112" hidden="1">
      <c r="B112" s="53" t="n"/>
      <c r="C112" s="13" t="n"/>
      <c r="D112" s="13" t="n"/>
      <c r="E112" s="14" t="n"/>
      <c r="F112" s="19" t="n"/>
      <c r="G112" s="19" t="n"/>
      <c r="H112" s="19" t="n"/>
      <c r="I112" s="19" t="n"/>
      <c r="J112" s="38">
        <f>IF(C112="","",N(E112)*N(F112)+N(G112)-N(I112))</f>
        <v/>
      </c>
      <c r="K112" s="38">
        <f>IF(C112="","",IFERROR(J112*VLOOKUP(D112,Settings!$B$11:$E$18,2,0)+VLOOKUP(D112,Settings!$B$11:$E$18,3,0)+J112*VLOOKUP(D112,Settings!$B$11:$E$18,4,0),0))</f>
        <v/>
      </c>
      <c r="L112" s="38">
        <f>IF(C112="","",N(E112)*IFERROR(VLOOKUP(C112,Products!$B$7:$E$156,4,0),0))</f>
        <v/>
      </c>
      <c r="M112" s="38">
        <f>IF(C112="","",J112-K112-L112-N(H112))</f>
        <v/>
      </c>
      <c r="N112" s="51">
        <f>IF(OR(C112="",N(J112)=0),"",M112/J112)</f>
        <v/>
      </c>
    </row>
    <row r="113" hidden="1">
      <c r="B113" s="53" t="n"/>
      <c r="C113" s="13" t="n"/>
      <c r="D113" s="13" t="n"/>
      <c r="E113" s="14" t="n"/>
      <c r="F113" s="19" t="n"/>
      <c r="G113" s="19" t="n"/>
      <c r="H113" s="19" t="n"/>
      <c r="I113" s="19" t="n"/>
      <c r="J113" s="38">
        <f>IF(C113="","",N(E113)*N(F113)+N(G113)-N(I113))</f>
        <v/>
      </c>
      <c r="K113" s="38">
        <f>IF(C113="","",IFERROR(J113*VLOOKUP(D113,Settings!$B$11:$E$18,2,0)+VLOOKUP(D113,Settings!$B$11:$E$18,3,0)+J113*VLOOKUP(D113,Settings!$B$11:$E$18,4,0),0))</f>
        <v/>
      </c>
      <c r="L113" s="38">
        <f>IF(C113="","",N(E113)*IFERROR(VLOOKUP(C113,Products!$B$7:$E$156,4,0),0))</f>
        <v/>
      </c>
      <c r="M113" s="38">
        <f>IF(C113="","",J113-K113-L113-N(H113))</f>
        <v/>
      </c>
      <c r="N113" s="51">
        <f>IF(OR(C113="",N(J113)=0),"",M113/J113)</f>
        <v/>
      </c>
    </row>
    <row r="114" hidden="1">
      <c r="B114" s="53" t="n"/>
      <c r="C114" s="13" t="n"/>
      <c r="D114" s="13" t="n"/>
      <c r="E114" s="14" t="n"/>
      <c r="F114" s="19" t="n"/>
      <c r="G114" s="19" t="n"/>
      <c r="H114" s="19" t="n"/>
      <c r="I114" s="19" t="n"/>
      <c r="J114" s="38">
        <f>IF(C114="","",N(E114)*N(F114)+N(G114)-N(I114))</f>
        <v/>
      </c>
      <c r="K114" s="38">
        <f>IF(C114="","",IFERROR(J114*VLOOKUP(D114,Settings!$B$11:$E$18,2,0)+VLOOKUP(D114,Settings!$B$11:$E$18,3,0)+J114*VLOOKUP(D114,Settings!$B$11:$E$18,4,0),0))</f>
        <v/>
      </c>
      <c r="L114" s="38">
        <f>IF(C114="","",N(E114)*IFERROR(VLOOKUP(C114,Products!$B$7:$E$156,4,0),0))</f>
        <v/>
      </c>
      <c r="M114" s="38">
        <f>IF(C114="","",J114-K114-L114-N(H114))</f>
        <v/>
      </c>
      <c r="N114" s="51">
        <f>IF(OR(C114="",N(J114)=0),"",M114/J114)</f>
        <v/>
      </c>
    </row>
    <row r="115" hidden="1">
      <c r="B115" s="53" t="n"/>
      <c r="C115" s="13" t="n"/>
      <c r="D115" s="13" t="n"/>
      <c r="E115" s="14" t="n"/>
      <c r="F115" s="19" t="n"/>
      <c r="G115" s="19" t="n"/>
      <c r="H115" s="19" t="n"/>
      <c r="I115" s="19" t="n"/>
      <c r="J115" s="38">
        <f>IF(C115="","",N(E115)*N(F115)+N(G115)-N(I115))</f>
        <v/>
      </c>
      <c r="K115" s="38">
        <f>IF(C115="","",IFERROR(J115*VLOOKUP(D115,Settings!$B$11:$E$18,2,0)+VLOOKUP(D115,Settings!$B$11:$E$18,3,0)+J115*VLOOKUP(D115,Settings!$B$11:$E$18,4,0),0))</f>
        <v/>
      </c>
      <c r="L115" s="38">
        <f>IF(C115="","",N(E115)*IFERROR(VLOOKUP(C115,Products!$B$7:$E$156,4,0),0))</f>
        <v/>
      </c>
      <c r="M115" s="38">
        <f>IF(C115="","",J115-K115-L115-N(H115))</f>
        <v/>
      </c>
      <c r="N115" s="51">
        <f>IF(OR(C115="",N(J115)=0),"",M115/J115)</f>
        <v/>
      </c>
    </row>
    <row r="116" hidden="1">
      <c r="B116" s="53" t="n"/>
      <c r="C116" s="13" t="n"/>
      <c r="D116" s="13" t="n"/>
      <c r="E116" s="14" t="n"/>
      <c r="F116" s="19" t="n"/>
      <c r="G116" s="19" t="n"/>
      <c r="H116" s="19" t="n"/>
      <c r="I116" s="19" t="n"/>
      <c r="J116" s="38">
        <f>IF(C116="","",N(E116)*N(F116)+N(G116)-N(I116))</f>
        <v/>
      </c>
      <c r="K116" s="38">
        <f>IF(C116="","",IFERROR(J116*VLOOKUP(D116,Settings!$B$11:$E$18,2,0)+VLOOKUP(D116,Settings!$B$11:$E$18,3,0)+J116*VLOOKUP(D116,Settings!$B$11:$E$18,4,0),0))</f>
        <v/>
      </c>
      <c r="L116" s="38">
        <f>IF(C116="","",N(E116)*IFERROR(VLOOKUP(C116,Products!$B$7:$E$156,4,0),0))</f>
        <v/>
      </c>
      <c r="M116" s="38">
        <f>IF(C116="","",J116-K116-L116-N(H116))</f>
        <v/>
      </c>
      <c r="N116" s="51">
        <f>IF(OR(C116="",N(J116)=0),"",M116/J116)</f>
        <v/>
      </c>
    </row>
    <row r="117" hidden="1">
      <c r="B117" s="53" t="n"/>
      <c r="C117" s="13" t="n"/>
      <c r="D117" s="13" t="n"/>
      <c r="E117" s="14" t="n"/>
      <c r="F117" s="19" t="n"/>
      <c r="G117" s="19" t="n"/>
      <c r="H117" s="19" t="n"/>
      <c r="I117" s="19" t="n"/>
      <c r="J117" s="38">
        <f>IF(C117="","",N(E117)*N(F117)+N(G117)-N(I117))</f>
        <v/>
      </c>
      <c r="K117" s="38">
        <f>IF(C117="","",IFERROR(J117*VLOOKUP(D117,Settings!$B$11:$E$18,2,0)+VLOOKUP(D117,Settings!$B$11:$E$18,3,0)+J117*VLOOKUP(D117,Settings!$B$11:$E$18,4,0),0))</f>
        <v/>
      </c>
      <c r="L117" s="38">
        <f>IF(C117="","",N(E117)*IFERROR(VLOOKUP(C117,Products!$B$7:$E$156,4,0),0))</f>
        <v/>
      </c>
      <c r="M117" s="38">
        <f>IF(C117="","",J117-K117-L117-N(H117))</f>
        <v/>
      </c>
      <c r="N117" s="51">
        <f>IF(OR(C117="",N(J117)=0),"",M117/J117)</f>
        <v/>
      </c>
    </row>
    <row r="118" hidden="1">
      <c r="B118" s="53" t="n"/>
      <c r="C118" s="13" t="n"/>
      <c r="D118" s="13" t="n"/>
      <c r="E118" s="14" t="n"/>
      <c r="F118" s="19" t="n"/>
      <c r="G118" s="19" t="n"/>
      <c r="H118" s="19" t="n"/>
      <c r="I118" s="19" t="n"/>
      <c r="J118" s="38">
        <f>IF(C118="","",N(E118)*N(F118)+N(G118)-N(I118))</f>
        <v/>
      </c>
      <c r="K118" s="38">
        <f>IF(C118="","",IFERROR(J118*VLOOKUP(D118,Settings!$B$11:$E$18,2,0)+VLOOKUP(D118,Settings!$B$11:$E$18,3,0)+J118*VLOOKUP(D118,Settings!$B$11:$E$18,4,0),0))</f>
        <v/>
      </c>
      <c r="L118" s="38">
        <f>IF(C118="","",N(E118)*IFERROR(VLOOKUP(C118,Products!$B$7:$E$156,4,0),0))</f>
        <v/>
      </c>
      <c r="M118" s="38">
        <f>IF(C118="","",J118-K118-L118-N(H118))</f>
        <v/>
      </c>
      <c r="N118" s="51">
        <f>IF(OR(C118="",N(J118)=0),"",M118/J118)</f>
        <v/>
      </c>
    </row>
    <row r="119" hidden="1">
      <c r="B119" s="53" t="n"/>
      <c r="C119" s="13" t="n"/>
      <c r="D119" s="13" t="n"/>
      <c r="E119" s="14" t="n"/>
      <c r="F119" s="19" t="n"/>
      <c r="G119" s="19" t="n"/>
      <c r="H119" s="19" t="n"/>
      <c r="I119" s="19" t="n"/>
      <c r="J119" s="38">
        <f>IF(C119="","",N(E119)*N(F119)+N(G119)-N(I119))</f>
        <v/>
      </c>
      <c r="K119" s="38">
        <f>IF(C119="","",IFERROR(J119*VLOOKUP(D119,Settings!$B$11:$E$18,2,0)+VLOOKUP(D119,Settings!$B$11:$E$18,3,0)+J119*VLOOKUP(D119,Settings!$B$11:$E$18,4,0),0))</f>
        <v/>
      </c>
      <c r="L119" s="38">
        <f>IF(C119="","",N(E119)*IFERROR(VLOOKUP(C119,Products!$B$7:$E$156,4,0),0))</f>
        <v/>
      </c>
      <c r="M119" s="38">
        <f>IF(C119="","",J119-K119-L119-N(H119))</f>
        <v/>
      </c>
      <c r="N119" s="51">
        <f>IF(OR(C119="",N(J119)=0),"",M119/J119)</f>
        <v/>
      </c>
    </row>
    <row r="120" hidden="1">
      <c r="B120" s="53" t="n"/>
      <c r="C120" s="13" t="n"/>
      <c r="D120" s="13" t="n"/>
      <c r="E120" s="14" t="n"/>
      <c r="F120" s="19" t="n"/>
      <c r="G120" s="19" t="n"/>
      <c r="H120" s="19" t="n"/>
      <c r="I120" s="19" t="n"/>
      <c r="J120" s="38">
        <f>IF(C120="","",N(E120)*N(F120)+N(G120)-N(I120))</f>
        <v/>
      </c>
      <c r="K120" s="38">
        <f>IF(C120="","",IFERROR(J120*VLOOKUP(D120,Settings!$B$11:$E$18,2,0)+VLOOKUP(D120,Settings!$B$11:$E$18,3,0)+J120*VLOOKUP(D120,Settings!$B$11:$E$18,4,0),0))</f>
        <v/>
      </c>
      <c r="L120" s="38">
        <f>IF(C120="","",N(E120)*IFERROR(VLOOKUP(C120,Products!$B$7:$E$156,4,0),0))</f>
        <v/>
      </c>
      <c r="M120" s="38">
        <f>IF(C120="","",J120-K120-L120-N(H120))</f>
        <v/>
      </c>
      <c r="N120" s="51">
        <f>IF(OR(C120="",N(J120)=0),"",M120/J120)</f>
        <v/>
      </c>
    </row>
    <row r="121" hidden="1">
      <c r="B121" s="53" t="n"/>
      <c r="C121" s="13" t="n"/>
      <c r="D121" s="13" t="n"/>
      <c r="E121" s="14" t="n"/>
      <c r="F121" s="19" t="n"/>
      <c r="G121" s="19" t="n"/>
      <c r="H121" s="19" t="n"/>
      <c r="I121" s="19" t="n"/>
      <c r="J121" s="38">
        <f>IF(C121="","",N(E121)*N(F121)+N(G121)-N(I121))</f>
        <v/>
      </c>
      <c r="K121" s="38">
        <f>IF(C121="","",IFERROR(J121*VLOOKUP(D121,Settings!$B$11:$E$18,2,0)+VLOOKUP(D121,Settings!$B$11:$E$18,3,0)+J121*VLOOKUP(D121,Settings!$B$11:$E$18,4,0),0))</f>
        <v/>
      </c>
      <c r="L121" s="38">
        <f>IF(C121="","",N(E121)*IFERROR(VLOOKUP(C121,Products!$B$7:$E$156,4,0),0))</f>
        <v/>
      </c>
      <c r="M121" s="38">
        <f>IF(C121="","",J121-K121-L121-N(H121))</f>
        <v/>
      </c>
      <c r="N121" s="51">
        <f>IF(OR(C121="",N(J121)=0),"",M121/J121)</f>
        <v/>
      </c>
    </row>
    <row r="122" hidden="1">
      <c r="B122" s="53" t="n"/>
      <c r="C122" s="13" t="n"/>
      <c r="D122" s="13" t="n"/>
      <c r="E122" s="14" t="n"/>
      <c r="F122" s="19" t="n"/>
      <c r="G122" s="19" t="n"/>
      <c r="H122" s="19" t="n"/>
      <c r="I122" s="19" t="n"/>
      <c r="J122" s="38">
        <f>IF(C122="","",N(E122)*N(F122)+N(G122)-N(I122))</f>
        <v/>
      </c>
      <c r="K122" s="38">
        <f>IF(C122="","",IFERROR(J122*VLOOKUP(D122,Settings!$B$11:$E$18,2,0)+VLOOKUP(D122,Settings!$B$11:$E$18,3,0)+J122*VLOOKUP(D122,Settings!$B$11:$E$18,4,0),0))</f>
        <v/>
      </c>
      <c r="L122" s="38">
        <f>IF(C122="","",N(E122)*IFERROR(VLOOKUP(C122,Products!$B$7:$E$156,4,0),0))</f>
        <v/>
      </c>
      <c r="M122" s="38">
        <f>IF(C122="","",J122-K122-L122-N(H122))</f>
        <v/>
      </c>
      <c r="N122" s="51">
        <f>IF(OR(C122="",N(J122)=0),"",M122/J122)</f>
        <v/>
      </c>
    </row>
    <row r="123" hidden="1">
      <c r="B123" s="53" t="n"/>
      <c r="C123" s="13" t="n"/>
      <c r="D123" s="13" t="n"/>
      <c r="E123" s="14" t="n"/>
      <c r="F123" s="19" t="n"/>
      <c r="G123" s="19" t="n"/>
      <c r="H123" s="19" t="n"/>
      <c r="I123" s="19" t="n"/>
      <c r="J123" s="38">
        <f>IF(C123="","",N(E123)*N(F123)+N(G123)-N(I123))</f>
        <v/>
      </c>
      <c r="K123" s="38">
        <f>IF(C123="","",IFERROR(J123*VLOOKUP(D123,Settings!$B$11:$E$18,2,0)+VLOOKUP(D123,Settings!$B$11:$E$18,3,0)+J123*VLOOKUP(D123,Settings!$B$11:$E$18,4,0),0))</f>
        <v/>
      </c>
      <c r="L123" s="38">
        <f>IF(C123="","",N(E123)*IFERROR(VLOOKUP(C123,Products!$B$7:$E$156,4,0),0))</f>
        <v/>
      </c>
      <c r="M123" s="38">
        <f>IF(C123="","",J123-K123-L123-N(H123))</f>
        <v/>
      </c>
      <c r="N123" s="51">
        <f>IF(OR(C123="",N(J123)=0),"",M123/J123)</f>
        <v/>
      </c>
    </row>
    <row r="124" hidden="1">
      <c r="B124" s="53" t="n"/>
      <c r="C124" s="13" t="n"/>
      <c r="D124" s="13" t="n"/>
      <c r="E124" s="14" t="n"/>
      <c r="F124" s="19" t="n"/>
      <c r="G124" s="19" t="n"/>
      <c r="H124" s="19" t="n"/>
      <c r="I124" s="19" t="n"/>
      <c r="J124" s="38">
        <f>IF(C124="","",N(E124)*N(F124)+N(G124)-N(I124))</f>
        <v/>
      </c>
      <c r="K124" s="38">
        <f>IF(C124="","",IFERROR(J124*VLOOKUP(D124,Settings!$B$11:$E$18,2,0)+VLOOKUP(D124,Settings!$B$11:$E$18,3,0)+J124*VLOOKUP(D124,Settings!$B$11:$E$18,4,0),0))</f>
        <v/>
      </c>
      <c r="L124" s="38">
        <f>IF(C124="","",N(E124)*IFERROR(VLOOKUP(C124,Products!$B$7:$E$156,4,0),0))</f>
        <v/>
      </c>
      <c r="M124" s="38">
        <f>IF(C124="","",J124-K124-L124-N(H124))</f>
        <v/>
      </c>
      <c r="N124" s="51">
        <f>IF(OR(C124="",N(J124)=0),"",M124/J124)</f>
        <v/>
      </c>
    </row>
    <row r="125" hidden="1">
      <c r="B125" s="53" t="n"/>
      <c r="C125" s="13" t="n"/>
      <c r="D125" s="13" t="n"/>
      <c r="E125" s="14" t="n"/>
      <c r="F125" s="19" t="n"/>
      <c r="G125" s="19" t="n"/>
      <c r="H125" s="19" t="n"/>
      <c r="I125" s="19" t="n"/>
      <c r="J125" s="38">
        <f>IF(C125="","",N(E125)*N(F125)+N(G125)-N(I125))</f>
        <v/>
      </c>
      <c r="K125" s="38">
        <f>IF(C125="","",IFERROR(J125*VLOOKUP(D125,Settings!$B$11:$E$18,2,0)+VLOOKUP(D125,Settings!$B$11:$E$18,3,0)+J125*VLOOKUP(D125,Settings!$B$11:$E$18,4,0),0))</f>
        <v/>
      </c>
      <c r="L125" s="38">
        <f>IF(C125="","",N(E125)*IFERROR(VLOOKUP(C125,Products!$B$7:$E$156,4,0),0))</f>
        <v/>
      </c>
      <c r="M125" s="38">
        <f>IF(C125="","",J125-K125-L125-N(H125))</f>
        <v/>
      </c>
      <c r="N125" s="51">
        <f>IF(OR(C125="",N(J125)=0),"",M125/J125)</f>
        <v/>
      </c>
    </row>
    <row r="126" hidden="1">
      <c r="B126" s="53" t="n"/>
      <c r="C126" s="13" t="n"/>
      <c r="D126" s="13" t="n"/>
      <c r="E126" s="14" t="n"/>
      <c r="F126" s="19" t="n"/>
      <c r="G126" s="19" t="n"/>
      <c r="H126" s="19" t="n"/>
      <c r="I126" s="19" t="n"/>
      <c r="J126" s="38">
        <f>IF(C126="","",N(E126)*N(F126)+N(G126)-N(I126))</f>
        <v/>
      </c>
      <c r="K126" s="38">
        <f>IF(C126="","",IFERROR(J126*VLOOKUP(D126,Settings!$B$11:$E$18,2,0)+VLOOKUP(D126,Settings!$B$11:$E$18,3,0)+J126*VLOOKUP(D126,Settings!$B$11:$E$18,4,0),0))</f>
        <v/>
      </c>
      <c r="L126" s="38">
        <f>IF(C126="","",N(E126)*IFERROR(VLOOKUP(C126,Products!$B$7:$E$156,4,0),0))</f>
        <v/>
      </c>
      <c r="M126" s="38">
        <f>IF(C126="","",J126-K126-L126-N(H126))</f>
        <v/>
      </c>
      <c r="N126" s="51">
        <f>IF(OR(C126="",N(J126)=0),"",M126/J126)</f>
        <v/>
      </c>
    </row>
    <row r="127" hidden="1">
      <c r="B127" s="53" t="n"/>
      <c r="C127" s="13" t="n"/>
      <c r="D127" s="13" t="n"/>
      <c r="E127" s="14" t="n"/>
      <c r="F127" s="19" t="n"/>
      <c r="G127" s="19" t="n"/>
      <c r="H127" s="19" t="n"/>
      <c r="I127" s="19" t="n"/>
      <c r="J127" s="38">
        <f>IF(C127="","",N(E127)*N(F127)+N(G127)-N(I127))</f>
        <v/>
      </c>
      <c r="K127" s="38">
        <f>IF(C127="","",IFERROR(J127*VLOOKUP(D127,Settings!$B$11:$E$18,2,0)+VLOOKUP(D127,Settings!$B$11:$E$18,3,0)+J127*VLOOKUP(D127,Settings!$B$11:$E$18,4,0),0))</f>
        <v/>
      </c>
      <c r="L127" s="38">
        <f>IF(C127="","",N(E127)*IFERROR(VLOOKUP(C127,Products!$B$7:$E$156,4,0),0))</f>
        <v/>
      </c>
      <c r="M127" s="38">
        <f>IF(C127="","",J127-K127-L127-N(H127))</f>
        <v/>
      </c>
      <c r="N127" s="51">
        <f>IF(OR(C127="",N(J127)=0),"",M127/J127)</f>
        <v/>
      </c>
    </row>
    <row r="128" hidden="1">
      <c r="B128" s="53" t="n"/>
      <c r="C128" s="13" t="n"/>
      <c r="D128" s="13" t="n"/>
      <c r="E128" s="14" t="n"/>
      <c r="F128" s="19" t="n"/>
      <c r="G128" s="19" t="n"/>
      <c r="H128" s="19" t="n"/>
      <c r="I128" s="19" t="n"/>
      <c r="J128" s="38">
        <f>IF(C128="","",N(E128)*N(F128)+N(G128)-N(I128))</f>
        <v/>
      </c>
      <c r="K128" s="38">
        <f>IF(C128="","",IFERROR(J128*VLOOKUP(D128,Settings!$B$11:$E$18,2,0)+VLOOKUP(D128,Settings!$B$11:$E$18,3,0)+J128*VLOOKUP(D128,Settings!$B$11:$E$18,4,0),0))</f>
        <v/>
      </c>
      <c r="L128" s="38">
        <f>IF(C128="","",N(E128)*IFERROR(VLOOKUP(C128,Products!$B$7:$E$156,4,0),0))</f>
        <v/>
      </c>
      <c r="M128" s="38">
        <f>IF(C128="","",J128-K128-L128-N(H128))</f>
        <v/>
      </c>
      <c r="N128" s="51">
        <f>IF(OR(C128="",N(J128)=0),"",M128/J128)</f>
        <v/>
      </c>
    </row>
    <row r="129" hidden="1">
      <c r="B129" s="53" t="n"/>
      <c r="C129" s="13" t="n"/>
      <c r="D129" s="13" t="n"/>
      <c r="E129" s="14" t="n"/>
      <c r="F129" s="19" t="n"/>
      <c r="G129" s="19" t="n"/>
      <c r="H129" s="19" t="n"/>
      <c r="I129" s="19" t="n"/>
      <c r="J129" s="38">
        <f>IF(C129="","",N(E129)*N(F129)+N(G129)-N(I129))</f>
        <v/>
      </c>
      <c r="K129" s="38">
        <f>IF(C129="","",IFERROR(J129*VLOOKUP(D129,Settings!$B$11:$E$18,2,0)+VLOOKUP(D129,Settings!$B$11:$E$18,3,0)+J129*VLOOKUP(D129,Settings!$B$11:$E$18,4,0),0))</f>
        <v/>
      </c>
      <c r="L129" s="38">
        <f>IF(C129="","",N(E129)*IFERROR(VLOOKUP(C129,Products!$B$7:$E$156,4,0),0))</f>
        <v/>
      </c>
      <c r="M129" s="38">
        <f>IF(C129="","",J129-K129-L129-N(H129))</f>
        <v/>
      </c>
      <c r="N129" s="51">
        <f>IF(OR(C129="",N(J129)=0),"",M129/J129)</f>
        <v/>
      </c>
    </row>
    <row r="130" hidden="1">
      <c r="B130" s="53" t="n"/>
      <c r="C130" s="13" t="n"/>
      <c r="D130" s="13" t="n"/>
      <c r="E130" s="14" t="n"/>
      <c r="F130" s="19" t="n"/>
      <c r="G130" s="19" t="n"/>
      <c r="H130" s="19" t="n"/>
      <c r="I130" s="19" t="n"/>
      <c r="J130" s="38">
        <f>IF(C130="","",N(E130)*N(F130)+N(G130)-N(I130))</f>
        <v/>
      </c>
      <c r="K130" s="38">
        <f>IF(C130="","",IFERROR(J130*VLOOKUP(D130,Settings!$B$11:$E$18,2,0)+VLOOKUP(D130,Settings!$B$11:$E$18,3,0)+J130*VLOOKUP(D130,Settings!$B$11:$E$18,4,0),0))</f>
        <v/>
      </c>
      <c r="L130" s="38">
        <f>IF(C130="","",N(E130)*IFERROR(VLOOKUP(C130,Products!$B$7:$E$156,4,0),0))</f>
        <v/>
      </c>
      <c r="M130" s="38">
        <f>IF(C130="","",J130-K130-L130-N(H130))</f>
        <v/>
      </c>
      <c r="N130" s="51">
        <f>IF(OR(C130="",N(J130)=0),"",M130/J130)</f>
        <v/>
      </c>
    </row>
    <row r="131" hidden="1">
      <c r="B131" s="53" t="n"/>
      <c r="C131" s="13" t="n"/>
      <c r="D131" s="13" t="n"/>
      <c r="E131" s="14" t="n"/>
      <c r="F131" s="19" t="n"/>
      <c r="G131" s="19" t="n"/>
      <c r="H131" s="19" t="n"/>
      <c r="I131" s="19" t="n"/>
      <c r="J131" s="38">
        <f>IF(C131="","",N(E131)*N(F131)+N(G131)-N(I131))</f>
        <v/>
      </c>
      <c r="K131" s="38">
        <f>IF(C131="","",IFERROR(J131*VLOOKUP(D131,Settings!$B$11:$E$18,2,0)+VLOOKUP(D131,Settings!$B$11:$E$18,3,0)+J131*VLOOKUP(D131,Settings!$B$11:$E$18,4,0),0))</f>
        <v/>
      </c>
      <c r="L131" s="38">
        <f>IF(C131="","",N(E131)*IFERROR(VLOOKUP(C131,Products!$B$7:$E$156,4,0),0))</f>
        <v/>
      </c>
      <c r="M131" s="38">
        <f>IF(C131="","",J131-K131-L131-N(H131))</f>
        <v/>
      </c>
      <c r="N131" s="51">
        <f>IF(OR(C131="",N(J131)=0),"",M131/J131)</f>
        <v/>
      </c>
    </row>
    <row r="132" hidden="1">
      <c r="B132" s="53" t="n"/>
      <c r="C132" s="13" t="n"/>
      <c r="D132" s="13" t="n"/>
      <c r="E132" s="14" t="n"/>
      <c r="F132" s="19" t="n"/>
      <c r="G132" s="19" t="n"/>
      <c r="H132" s="19" t="n"/>
      <c r="I132" s="19" t="n"/>
      <c r="J132" s="38">
        <f>IF(C132="","",N(E132)*N(F132)+N(G132)-N(I132))</f>
        <v/>
      </c>
      <c r="K132" s="38">
        <f>IF(C132="","",IFERROR(J132*VLOOKUP(D132,Settings!$B$11:$E$18,2,0)+VLOOKUP(D132,Settings!$B$11:$E$18,3,0)+J132*VLOOKUP(D132,Settings!$B$11:$E$18,4,0),0))</f>
        <v/>
      </c>
      <c r="L132" s="38">
        <f>IF(C132="","",N(E132)*IFERROR(VLOOKUP(C132,Products!$B$7:$E$156,4,0),0))</f>
        <v/>
      </c>
      <c r="M132" s="38">
        <f>IF(C132="","",J132-K132-L132-N(H132))</f>
        <v/>
      </c>
      <c r="N132" s="51">
        <f>IF(OR(C132="",N(J132)=0),"",M132/J132)</f>
        <v/>
      </c>
    </row>
    <row r="133" hidden="1">
      <c r="B133" s="53" t="n"/>
      <c r="C133" s="13" t="n"/>
      <c r="D133" s="13" t="n"/>
      <c r="E133" s="14" t="n"/>
      <c r="F133" s="19" t="n"/>
      <c r="G133" s="19" t="n"/>
      <c r="H133" s="19" t="n"/>
      <c r="I133" s="19" t="n"/>
      <c r="J133" s="38">
        <f>IF(C133="","",N(E133)*N(F133)+N(G133)-N(I133))</f>
        <v/>
      </c>
      <c r="K133" s="38">
        <f>IF(C133="","",IFERROR(J133*VLOOKUP(D133,Settings!$B$11:$E$18,2,0)+VLOOKUP(D133,Settings!$B$11:$E$18,3,0)+J133*VLOOKUP(D133,Settings!$B$11:$E$18,4,0),0))</f>
        <v/>
      </c>
      <c r="L133" s="38">
        <f>IF(C133="","",N(E133)*IFERROR(VLOOKUP(C133,Products!$B$7:$E$156,4,0),0))</f>
        <v/>
      </c>
      <c r="M133" s="38">
        <f>IF(C133="","",J133-K133-L133-N(H133))</f>
        <v/>
      </c>
      <c r="N133" s="51">
        <f>IF(OR(C133="",N(J133)=0),"",M133/J133)</f>
        <v/>
      </c>
    </row>
    <row r="134" hidden="1">
      <c r="B134" s="53" t="n"/>
      <c r="C134" s="13" t="n"/>
      <c r="D134" s="13" t="n"/>
      <c r="E134" s="14" t="n"/>
      <c r="F134" s="19" t="n"/>
      <c r="G134" s="19" t="n"/>
      <c r="H134" s="19" t="n"/>
      <c r="I134" s="19" t="n"/>
      <c r="J134" s="38">
        <f>IF(C134="","",N(E134)*N(F134)+N(G134)-N(I134))</f>
        <v/>
      </c>
      <c r="K134" s="38">
        <f>IF(C134="","",IFERROR(J134*VLOOKUP(D134,Settings!$B$11:$E$18,2,0)+VLOOKUP(D134,Settings!$B$11:$E$18,3,0)+J134*VLOOKUP(D134,Settings!$B$11:$E$18,4,0),0))</f>
        <v/>
      </c>
      <c r="L134" s="38">
        <f>IF(C134="","",N(E134)*IFERROR(VLOOKUP(C134,Products!$B$7:$E$156,4,0),0))</f>
        <v/>
      </c>
      <c r="M134" s="38">
        <f>IF(C134="","",J134-K134-L134-N(H134))</f>
        <v/>
      </c>
      <c r="N134" s="51">
        <f>IF(OR(C134="",N(J134)=0),"",M134/J134)</f>
        <v/>
      </c>
    </row>
    <row r="135" hidden="1">
      <c r="B135" s="53" t="n"/>
      <c r="C135" s="13" t="n"/>
      <c r="D135" s="13" t="n"/>
      <c r="E135" s="14" t="n"/>
      <c r="F135" s="19" t="n"/>
      <c r="G135" s="19" t="n"/>
      <c r="H135" s="19" t="n"/>
      <c r="I135" s="19" t="n"/>
      <c r="J135" s="38">
        <f>IF(C135="","",N(E135)*N(F135)+N(G135)-N(I135))</f>
        <v/>
      </c>
      <c r="K135" s="38">
        <f>IF(C135="","",IFERROR(J135*VLOOKUP(D135,Settings!$B$11:$E$18,2,0)+VLOOKUP(D135,Settings!$B$11:$E$18,3,0)+J135*VLOOKUP(D135,Settings!$B$11:$E$18,4,0),0))</f>
        <v/>
      </c>
      <c r="L135" s="38">
        <f>IF(C135="","",N(E135)*IFERROR(VLOOKUP(C135,Products!$B$7:$E$156,4,0),0))</f>
        <v/>
      </c>
      <c r="M135" s="38">
        <f>IF(C135="","",J135-K135-L135-N(H135))</f>
        <v/>
      </c>
      <c r="N135" s="51">
        <f>IF(OR(C135="",N(J135)=0),"",M135/J135)</f>
        <v/>
      </c>
    </row>
    <row r="136" hidden="1">
      <c r="B136" s="53" t="n"/>
      <c r="C136" s="13" t="n"/>
      <c r="D136" s="13" t="n"/>
      <c r="E136" s="14" t="n"/>
      <c r="F136" s="19" t="n"/>
      <c r="G136" s="19" t="n"/>
      <c r="H136" s="19" t="n"/>
      <c r="I136" s="19" t="n"/>
      <c r="J136" s="38">
        <f>IF(C136="","",N(E136)*N(F136)+N(G136)-N(I136))</f>
        <v/>
      </c>
      <c r="K136" s="38">
        <f>IF(C136="","",IFERROR(J136*VLOOKUP(D136,Settings!$B$11:$E$18,2,0)+VLOOKUP(D136,Settings!$B$11:$E$18,3,0)+J136*VLOOKUP(D136,Settings!$B$11:$E$18,4,0),0))</f>
        <v/>
      </c>
      <c r="L136" s="38">
        <f>IF(C136="","",N(E136)*IFERROR(VLOOKUP(C136,Products!$B$7:$E$156,4,0),0))</f>
        <v/>
      </c>
      <c r="M136" s="38">
        <f>IF(C136="","",J136-K136-L136-N(H136))</f>
        <v/>
      </c>
      <c r="N136" s="51">
        <f>IF(OR(C136="",N(J136)=0),"",M136/J136)</f>
        <v/>
      </c>
    </row>
    <row r="137" hidden="1">
      <c r="B137" s="53" t="n"/>
      <c r="C137" s="13" t="n"/>
      <c r="D137" s="13" t="n"/>
      <c r="E137" s="14" t="n"/>
      <c r="F137" s="19" t="n"/>
      <c r="G137" s="19" t="n"/>
      <c r="H137" s="19" t="n"/>
      <c r="I137" s="19" t="n"/>
      <c r="J137" s="38">
        <f>IF(C137="","",N(E137)*N(F137)+N(G137)-N(I137))</f>
        <v/>
      </c>
      <c r="K137" s="38">
        <f>IF(C137="","",IFERROR(J137*VLOOKUP(D137,Settings!$B$11:$E$18,2,0)+VLOOKUP(D137,Settings!$B$11:$E$18,3,0)+J137*VLOOKUP(D137,Settings!$B$11:$E$18,4,0),0))</f>
        <v/>
      </c>
      <c r="L137" s="38">
        <f>IF(C137="","",N(E137)*IFERROR(VLOOKUP(C137,Products!$B$7:$E$156,4,0),0))</f>
        <v/>
      </c>
      <c r="M137" s="38">
        <f>IF(C137="","",J137-K137-L137-N(H137))</f>
        <v/>
      </c>
      <c r="N137" s="51">
        <f>IF(OR(C137="",N(J137)=0),"",M137/J137)</f>
        <v/>
      </c>
    </row>
    <row r="138" hidden="1">
      <c r="B138" s="53" t="n"/>
      <c r="C138" s="13" t="n"/>
      <c r="D138" s="13" t="n"/>
      <c r="E138" s="14" t="n"/>
      <c r="F138" s="19" t="n"/>
      <c r="G138" s="19" t="n"/>
      <c r="H138" s="19" t="n"/>
      <c r="I138" s="19" t="n"/>
      <c r="J138" s="38">
        <f>IF(C138="","",N(E138)*N(F138)+N(G138)-N(I138))</f>
        <v/>
      </c>
      <c r="K138" s="38">
        <f>IF(C138="","",IFERROR(J138*VLOOKUP(D138,Settings!$B$11:$E$18,2,0)+VLOOKUP(D138,Settings!$B$11:$E$18,3,0)+J138*VLOOKUP(D138,Settings!$B$11:$E$18,4,0),0))</f>
        <v/>
      </c>
      <c r="L138" s="38">
        <f>IF(C138="","",N(E138)*IFERROR(VLOOKUP(C138,Products!$B$7:$E$156,4,0),0))</f>
        <v/>
      </c>
      <c r="M138" s="38">
        <f>IF(C138="","",J138-K138-L138-N(H138))</f>
        <v/>
      </c>
      <c r="N138" s="51">
        <f>IF(OR(C138="",N(J138)=0),"",M138/J138)</f>
        <v/>
      </c>
    </row>
    <row r="139" hidden="1">
      <c r="B139" s="53" t="n"/>
      <c r="C139" s="13" t="n"/>
      <c r="D139" s="13" t="n"/>
      <c r="E139" s="14" t="n"/>
      <c r="F139" s="19" t="n"/>
      <c r="G139" s="19" t="n"/>
      <c r="H139" s="19" t="n"/>
      <c r="I139" s="19" t="n"/>
      <c r="J139" s="38">
        <f>IF(C139="","",N(E139)*N(F139)+N(G139)-N(I139))</f>
        <v/>
      </c>
      <c r="K139" s="38">
        <f>IF(C139="","",IFERROR(J139*VLOOKUP(D139,Settings!$B$11:$E$18,2,0)+VLOOKUP(D139,Settings!$B$11:$E$18,3,0)+J139*VLOOKUP(D139,Settings!$B$11:$E$18,4,0),0))</f>
        <v/>
      </c>
      <c r="L139" s="38">
        <f>IF(C139="","",N(E139)*IFERROR(VLOOKUP(C139,Products!$B$7:$E$156,4,0),0))</f>
        <v/>
      </c>
      <c r="M139" s="38">
        <f>IF(C139="","",J139-K139-L139-N(H139))</f>
        <v/>
      </c>
      <c r="N139" s="51">
        <f>IF(OR(C139="",N(J139)=0),"",M139/J139)</f>
        <v/>
      </c>
    </row>
    <row r="140" hidden="1">
      <c r="B140" s="53" t="n"/>
      <c r="C140" s="13" t="n"/>
      <c r="D140" s="13" t="n"/>
      <c r="E140" s="14" t="n"/>
      <c r="F140" s="19" t="n"/>
      <c r="G140" s="19" t="n"/>
      <c r="H140" s="19" t="n"/>
      <c r="I140" s="19" t="n"/>
      <c r="J140" s="38">
        <f>IF(C140="","",N(E140)*N(F140)+N(G140)-N(I140))</f>
        <v/>
      </c>
      <c r="K140" s="38">
        <f>IF(C140="","",IFERROR(J140*VLOOKUP(D140,Settings!$B$11:$E$18,2,0)+VLOOKUP(D140,Settings!$B$11:$E$18,3,0)+J140*VLOOKUP(D140,Settings!$B$11:$E$18,4,0),0))</f>
        <v/>
      </c>
      <c r="L140" s="38">
        <f>IF(C140="","",N(E140)*IFERROR(VLOOKUP(C140,Products!$B$7:$E$156,4,0),0))</f>
        <v/>
      </c>
      <c r="M140" s="38">
        <f>IF(C140="","",J140-K140-L140-N(H140))</f>
        <v/>
      </c>
      <c r="N140" s="51">
        <f>IF(OR(C140="",N(J140)=0),"",M140/J140)</f>
        <v/>
      </c>
    </row>
    <row r="141" hidden="1">
      <c r="B141" s="53" t="n"/>
      <c r="C141" s="13" t="n"/>
      <c r="D141" s="13" t="n"/>
      <c r="E141" s="14" t="n"/>
      <c r="F141" s="19" t="n"/>
      <c r="G141" s="19" t="n"/>
      <c r="H141" s="19" t="n"/>
      <c r="I141" s="19" t="n"/>
      <c r="J141" s="38">
        <f>IF(C141="","",N(E141)*N(F141)+N(G141)-N(I141))</f>
        <v/>
      </c>
      <c r="K141" s="38">
        <f>IF(C141="","",IFERROR(J141*VLOOKUP(D141,Settings!$B$11:$E$18,2,0)+VLOOKUP(D141,Settings!$B$11:$E$18,3,0)+J141*VLOOKUP(D141,Settings!$B$11:$E$18,4,0),0))</f>
        <v/>
      </c>
      <c r="L141" s="38">
        <f>IF(C141="","",N(E141)*IFERROR(VLOOKUP(C141,Products!$B$7:$E$156,4,0),0))</f>
        <v/>
      </c>
      <c r="M141" s="38">
        <f>IF(C141="","",J141-K141-L141-N(H141))</f>
        <v/>
      </c>
      <c r="N141" s="51">
        <f>IF(OR(C141="",N(J141)=0),"",M141/J141)</f>
        <v/>
      </c>
    </row>
    <row r="142" hidden="1">
      <c r="B142" s="53" t="n"/>
      <c r="C142" s="13" t="n"/>
      <c r="D142" s="13" t="n"/>
      <c r="E142" s="14" t="n"/>
      <c r="F142" s="19" t="n"/>
      <c r="G142" s="19" t="n"/>
      <c r="H142" s="19" t="n"/>
      <c r="I142" s="19" t="n"/>
      <c r="J142" s="38">
        <f>IF(C142="","",N(E142)*N(F142)+N(G142)-N(I142))</f>
        <v/>
      </c>
      <c r="K142" s="38">
        <f>IF(C142="","",IFERROR(J142*VLOOKUP(D142,Settings!$B$11:$E$18,2,0)+VLOOKUP(D142,Settings!$B$11:$E$18,3,0)+J142*VLOOKUP(D142,Settings!$B$11:$E$18,4,0),0))</f>
        <v/>
      </c>
      <c r="L142" s="38">
        <f>IF(C142="","",N(E142)*IFERROR(VLOOKUP(C142,Products!$B$7:$E$156,4,0),0))</f>
        <v/>
      </c>
      <c r="M142" s="38">
        <f>IF(C142="","",J142-K142-L142-N(H142))</f>
        <v/>
      </c>
      <c r="N142" s="51">
        <f>IF(OR(C142="",N(J142)=0),"",M142/J142)</f>
        <v/>
      </c>
    </row>
    <row r="143" hidden="1">
      <c r="B143" s="53" t="n"/>
      <c r="C143" s="13" t="n"/>
      <c r="D143" s="13" t="n"/>
      <c r="E143" s="14" t="n"/>
      <c r="F143" s="19" t="n"/>
      <c r="G143" s="19" t="n"/>
      <c r="H143" s="19" t="n"/>
      <c r="I143" s="19" t="n"/>
      <c r="J143" s="38">
        <f>IF(C143="","",N(E143)*N(F143)+N(G143)-N(I143))</f>
        <v/>
      </c>
      <c r="K143" s="38">
        <f>IF(C143="","",IFERROR(J143*VLOOKUP(D143,Settings!$B$11:$E$18,2,0)+VLOOKUP(D143,Settings!$B$11:$E$18,3,0)+J143*VLOOKUP(D143,Settings!$B$11:$E$18,4,0),0))</f>
        <v/>
      </c>
      <c r="L143" s="38">
        <f>IF(C143="","",N(E143)*IFERROR(VLOOKUP(C143,Products!$B$7:$E$156,4,0),0))</f>
        <v/>
      </c>
      <c r="M143" s="38">
        <f>IF(C143="","",J143-K143-L143-N(H143))</f>
        <v/>
      </c>
      <c r="N143" s="51">
        <f>IF(OR(C143="",N(J143)=0),"",M143/J143)</f>
        <v/>
      </c>
    </row>
    <row r="144" hidden="1">
      <c r="B144" s="53" t="n"/>
      <c r="C144" s="13" t="n"/>
      <c r="D144" s="13" t="n"/>
      <c r="E144" s="14" t="n"/>
      <c r="F144" s="19" t="n"/>
      <c r="G144" s="19" t="n"/>
      <c r="H144" s="19" t="n"/>
      <c r="I144" s="19" t="n"/>
      <c r="J144" s="38">
        <f>IF(C144="","",N(E144)*N(F144)+N(G144)-N(I144))</f>
        <v/>
      </c>
      <c r="K144" s="38">
        <f>IF(C144="","",IFERROR(J144*VLOOKUP(D144,Settings!$B$11:$E$18,2,0)+VLOOKUP(D144,Settings!$B$11:$E$18,3,0)+J144*VLOOKUP(D144,Settings!$B$11:$E$18,4,0),0))</f>
        <v/>
      </c>
      <c r="L144" s="38">
        <f>IF(C144="","",N(E144)*IFERROR(VLOOKUP(C144,Products!$B$7:$E$156,4,0),0))</f>
        <v/>
      </c>
      <c r="M144" s="38">
        <f>IF(C144="","",J144-K144-L144-N(H144))</f>
        <v/>
      </c>
      <c r="N144" s="51">
        <f>IF(OR(C144="",N(J144)=0),"",M144/J144)</f>
        <v/>
      </c>
    </row>
    <row r="145" hidden="1">
      <c r="B145" s="53" t="n"/>
      <c r="C145" s="13" t="n"/>
      <c r="D145" s="13" t="n"/>
      <c r="E145" s="14" t="n"/>
      <c r="F145" s="19" t="n"/>
      <c r="G145" s="19" t="n"/>
      <c r="H145" s="19" t="n"/>
      <c r="I145" s="19" t="n"/>
      <c r="J145" s="38">
        <f>IF(C145="","",N(E145)*N(F145)+N(G145)-N(I145))</f>
        <v/>
      </c>
      <c r="K145" s="38">
        <f>IF(C145="","",IFERROR(J145*VLOOKUP(D145,Settings!$B$11:$E$18,2,0)+VLOOKUP(D145,Settings!$B$11:$E$18,3,0)+J145*VLOOKUP(D145,Settings!$B$11:$E$18,4,0),0))</f>
        <v/>
      </c>
      <c r="L145" s="38">
        <f>IF(C145="","",N(E145)*IFERROR(VLOOKUP(C145,Products!$B$7:$E$156,4,0),0))</f>
        <v/>
      </c>
      <c r="M145" s="38">
        <f>IF(C145="","",J145-K145-L145-N(H145))</f>
        <v/>
      </c>
      <c r="N145" s="51">
        <f>IF(OR(C145="",N(J145)=0),"",M145/J145)</f>
        <v/>
      </c>
    </row>
    <row r="146" hidden="1">
      <c r="B146" s="53" t="n"/>
      <c r="C146" s="13" t="n"/>
      <c r="D146" s="13" t="n"/>
      <c r="E146" s="14" t="n"/>
      <c r="F146" s="19" t="n"/>
      <c r="G146" s="19" t="n"/>
      <c r="H146" s="19" t="n"/>
      <c r="I146" s="19" t="n"/>
      <c r="J146" s="38">
        <f>IF(C146="","",N(E146)*N(F146)+N(G146)-N(I146))</f>
        <v/>
      </c>
      <c r="K146" s="38">
        <f>IF(C146="","",IFERROR(J146*VLOOKUP(D146,Settings!$B$11:$E$18,2,0)+VLOOKUP(D146,Settings!$B$11:$E$18,3,0)+J146*VLOOKUP(D146,Settings!$B$11:$E$18,4,0),0))</f>
        <v/>
      </c>
      <c r="L146" s="38">
        <f>IF(C146="","",N(E146)*IFERROR(VLOOKUP(C146,Products!$B$7:$E$156,4,0),0))</f>
        <v/>
      </c>
      <c r="M146" s="38">
        <f>IF(C146="","",J146-K146-L146-N(H146))</f>
        <v/>
      </c>
      <c r="N146" s="51">
        <f>IF(OR(C146="",N(J146)=0),"",M146/J146)</f>
        <v/>
      </c>
    </row>
    <row r="147" hidden="1">
      <c r="B147" s="53" t="n"/>
      <c r="C147" s="13" t="n"/>
      <c r="D147" s="13" t="n"/>
      <c r="E147" s="14" t="n"/>
      <c r="F147" s="19" t="n"/>
      <c r="G147" s="19" t="n"/>
      <c r="H147" s="19" t="n"/>
      <c r="I147" s="19" t="n"/>
      <c r="J147" s="38">
        <f>IF(C147="","",N(E147)*N(F147)+N(G147)-N(I147))</f>
        <v/>
      </c>
      <c r="K147" s="38">
        <f>IF(C147="","",IFERROR(J147*VLOOKUP(D147,Settings!$B$11:$E$18,2,0)+VLOOKUP(D147,Settings!$B$11:$E$18,3,0)+J147*VLOOKUP(D147,Settings!$B$11:$E$18,4,0),0))</f>
        <v/>
      </c>
      <c r="L147" s="38">
        <f>IF(C147="","",N(E147)*IFERROR(VLOOKUP(C147,Products!$B$7:$E$156,4,0),0))</f>
        <v/>
      </c>
      <c r="M147" s="38">
        <f>IF(C147="","",J147-K147-L147-N(H147))</f>
        <v/>
      </c>
      <c r="N147" s="51">
        <f>IF(OR(C147="",N(J147)=0),"",M147/J147)</f>
        <v/>
      </c>
    </row>
    <row r="148" hidden="1">
      <c r="B148" s="53" t="n"/>
      <c r="C148" s="13" t="n"/>
      <c r="D148" s="13" t="n"/>
      <c r="E148" s="14" t="n"/>
      <c r="F148" s="19" t="n"/>
      <c r="G148" s="19" t="n"/>
      <c r="H148" s="19" t="n"/>
      <c r="I148" s="19" t="n"/>
      <c r="J148" s="38">
        <f>IF(C148="","",N(E148)*N(F148)+N(G148)-N(I148))</f>
        <v/>
      </c>
      <c r="K148" s="38">
        <f>IF(C148="","",IFERROR(J148*VLOOKUP(D148,Settings!$B$11:$E$18,2,0)+VLOOKUP(D148,Settings!$B$11:$E$18,3,0)+J148*VLOOKUP(D148,Settings!$B$11:$E$18,4,0),0))</f>
        <v/>
      </c>
      <c r="L148" s="38">
        <f>IF(C148="","",N(E148)*IFERROR(VLOOKUP(C148,Products!$B$7:$E$156,4,0),0))</f>
        <v/>
      </c>
      <c r="M148" s="38">
        <f>IF(C148="","",J148-K148-L148-N(H148))</f>
        <v/>
      </c>
      <c r="N148" s="51">
        <f>IF(OR(C148="",N(J148)=0),"",M148/J148)</f>
        <v/>
      </c>
    </row>
    <row r="149" hidden="1">
      <c r="B149" s="53" t="n"/>
      <c r="C149" s="13" t="n"/>
      <c r="D149" s="13" t="n"/>
      <c r="E149" s="14" t="n"/>
      <c r="F149" s="19" t="n"/>
      <c r="G149" s="19" t="n"/>
      <c r="H149" s="19" t="n"/>
      <c r="I149" s="19" t="n"/>
      <c r="J149" s="38">
        <f>IF(C149="","",N(E149)*N(F149)+N(G149)-N(I149))</f>
        <v/>
      </c>
      <c r="K149" s="38">
        <f>IF(C149="","",IFERROR(J149*VLOOKUP(D149,Settings!$B$11:$E$18,2,0)+VLOOKUP(D149,Settings!$B$11:$E$18,3,0)+J149*VLOOKUP(D149,Settings!$B$11:$E$18,4,0),0))</f>
        <v/>
      </c>
      <c r="L149" s="38">
        <f>IF(C149="","",N(E149)*IFERROR(VLOOKUP(C149,Products!$B$7:$E$156,4,0),0))</f>
        <v/>
      </c>
      <c r="M149" s="38">
        <f>IF(C149="","",J149-K149-L149-N(H149))</f>
        <v/>
      </c>
      <c r="N149" s="51">
        <f>IF(OR(C149="",N(J149)=0),"",M149/J149)</f>
        <v/>
      </c>
    </row>
    <row r="150" hidden="1">
      <c r="B150" s="53" t="n"/>
      <c r="C150" s="13" t="n"/>
      <c r="D150" s="13" t="n"/>
      <c r="E150" s="14" t="n"/>
      <c r="F150" s="19" t="n"/>
      <c r="G150" s="19" t="n"/>
      <c r="H150" s="19" t="n"/>
      <c r="I150" s="19" t="n"/>
      <c r="J150" s="38">
        <f>IF(C150="","",N(E150)*N(F150)+N(G150)-N(I150))</f>
        <v/>
      </c>
      <c r="K150" s="38">
        <f>IF(C150="","",IFERROR(J150*VLOOKUP(D150,Settings!$B$11:$E$18,2,0)+VLOOKUP(D150,Settings!$B$11:$E$18,3,0)+J150*VLOOKUP(D150,Settings!$B$11:$E$18,4,0),0))</f>
        <v/>
      </c>
      <c r="L150" s="38">
        <f>IF(C150="","",N(E150)*IFERROR(VLOOKUP(C150,Products!$B$7:$E$156,4,0),0))</f>
        <v/>
      </c>
      <c r="M150" s="38">
        <f>IF(C150="","",J150-K150-L150-N(H150))</f>
        <v/>
      </c>
      <c r="N150" s="51">
        <f>IF(OR(C150="",N(J150)=0),"",M150/J150)</f>
        <v/>
      </c>
    </row>
    <row r="151" hidden="1">
      <c r="B151" s="53" t="n"/>
      <c r="C151" s="13" t="n"/>
      <c r="D151" s="13" t="n"/>
      <c r="E151" s="14" t="n"/>
      <c r="F151" s="19" t="n"/>
      <c r="G151" s="19" t="n"/>
      <c r="H151" s="19" t="n"/>
      <c r="I151" s="19" t="n"/>
      <c r="J151" s="38">
        <f>IF(C151="","",N(E151)*N(F151)+N(G151)-N(I151))</f>
        <v/>
      </c>
      <c r="K151" s="38">
        <f>IF(C151="","",IFERROR(J151*VLOOKUP(D151,Settings!$B$11:$E$18,2,0)+VLOOKUP(D151,Settings!$B$11:$E$18,3,0)+J151*VLOOKUP(D151,Settings!$B$11:$E$18,4,0),0))</f>
        <v/>
      </c>
      <c r="L151" s="38">
        <f>IF(C151="","",N(E151)*IFERROR(VLOOKUP(C151,Products!$B$7:$E$156,4,0),0))</f>
        <v/>
      </c>
      <c r="M151" s="38">
        <f>IF(C151="","",J151-K151-L151-N(H151))</f>
        <v/>
      </c>
      <c r="N151" s="51">
        <f>IF(OR(C151="",N(J151)=0),"",M151/J151)</f>
        <v/>
      </c>
    </row>
    <row r="152" hidden="1">
      <c r="B152" s="53" t="n"/>
      <c r="C152" s="13" t="n"/>
      <c r="D152" s="13" t="n"/>
      <c r="E152" s="14" t="n"/>
      <c r="F152" s="19" t="n"/>
      <c r="G152" s="19" t="n"/>
      <c r="H152" s="19" t="n"/>
      <c r="I152" s="19" t="n"/>
      <c r="J152" s="38">
        <f>IF(C152="","",N(E152)*N(F152)+N(G152)-N(I152))</f>
        <v/>
      </c>
      <c r="K152" s="38">
        <f>IF(C152="","",IFERROR(J152*VLOOKUP(D152,Settings!$B$11:$E$18,2,0)+VLOOKUP(D152,Settings!$B$11:$E$18,3,0)+J152*VLOOKUP(D152,Settings!$B$11:$E$18,4,0),0))</f>
        <v/>
      </c>
      <c r="L152" s="38">
        <f>IF(C152="","",N(E152)*IFERROR(VLOOKUP(C152,Products!$B$7:$E$156,4,0),0))</f>
        <v/>
      </c>
      <c r="M152" s="38">
        <f>IF(C152="","",J152-K152-L152-N(H152))</f>
        <v/>
      </c>
      <c r="N152" s="51">
        <f>IF(OR(C152="",N(J152)=0),"",M152/J152)</f>
        <v/>
      </c>
    </row>
    <row r="153" hidden="1">
      <c r="B153" s="53" t="n"/>
      <c r="C153" s="13" t="n"/>
      <c r="D153" s="13" t="n"/>
      <c r="E153" s="14" t="n"/>
      <c r="F153" s="19" t="n"/>
      <c r="G153" s="19" t="n"/>
      <c r="H153" s="19" t="n"/>
      <c r="I153" s="19" t="n"/>
      <c r="J153" s="38">
        <f>IF(C153="","",N(E153)*N(F153)+N(G153)-N(I153))</f>
        <v/>
      </c>
      <c r="K153" s="38">
        <f>IF(C153="","",IFERROR(J153*VLOOKUP(D153,Settings!$B$11:$E$18,2,0)+VLOOKUP(D153,Settings!$B$11:$E$18,3,0)+J153*VLOOKUP(D153,Settings!$B$11:$E$18,4,0),0))</f>
        <v/>
      </c>
      <c r="L153" s="38">
        <f>IF(C153="","",N(E153)*IFERROR(VLOOKUP(C153,Products!$B$7:$E$156,4,0),0))</f>
        <v/>
      </c>
      <c r="M153" s="38">
        <f>IF(C153="","",J153-K153-L153-N(H153))</f>
        <v/>
      </c>
      <c r="N153" s="51">
        <f>IF(OR(C153="",N(J153)=0),"",M153/J153)</f>
        <v/>
      </c>
    </row>
    <row r="154" hidden="1">
      <c r="B154" s="53" t="n"/>
      <c r="C154" s="13" t="n"/>
      <c r="D154" s="13" t="n"/>
      <c r="E154" s="14" t="n"/>
      <c r="F154" s="19" t="n"/>
      <c r="G154" s="19" t="n"/>
      <c r="H154" s="19" t="n"/>
      <c r="I154" s="19" t="n"/>
      <c r="J154" s="38">
        <f>IF(C154="","",N(E154)*N(F154)+N(G154)-N(I154))</f>
        <v/>
      </c>
      <c r="K154" s="38">
        <f>IF(C154="","",IFERROR(J154*VLOOKUP(D154,Settings!$B$11:$E$18,2,0)+VLOOKUP(D154,Settings!$B$11:$E$18,3,0)+J154*VLOOKUP(D154,Settings!$B$11:$E$18,4,0),0))</f>
        <v/>
      </c>
      <c r="L154" s="38">
        <f>IF(C154="","",N(E154)*IFERROR(VLOOKUP(C154,Products!$B$7:$E$156,4,0),0))</f>
        <v/>
      </c>
      <c r="M154" s="38">
        <f>IF(C154="","",J154-K154-L154-N(H154))</f>
        <v/>
      </c>
      <c r="N154" s="51">
        <f>IF(OR(C154="",N(J154)=0),"",M154/J154)</f>
        <v/>
      </c>
    </row>
    <row r="155" hidden="1">
      <c r="B155" s="53" t="n"/>
      <c r="C155" s="13" t="n"/>
      <c r="D155" s="13" t="n"/>
      <c r="E155" s="14" t="n"/>
      <c r="F155" s="19" t="n"/>
      <c r="G155" s="19" t="n"/>
      <c r="H155" s="19" t="n"/>
      <c r="I155" s="19" t="n"/>
      <c r="J155" s="38">
        <f>IF(C155="","",N(E155)*N(F155)+N(G155)-N(I155))</f>
        <v/>
      </c>
      <c r="K155" s="38">
        <f>IF(C155="","",IFERROR(J155*VLOOKUP(D155,Settings!$B$11:$E$18,2,0)+VLOOKUP(D155,Settings!$B$11:$E$18,3,0)+J155*VLOOKUP(D155,Settings!$B$11:$E$18,4,0),0))</f>
        <v/>
      </c>
      <c r="L155" s="38">
        <f>IF(C155="","",N(E155)*IFERROR(VLOOKUP(C155,Products!$B$7:$E$156,4,0),0))</f>
        <v/>
      </c>
      <c r="M155" s="38">
        <f>IF(C155="","",J155-K155-L155-N(H155))</f>
        <v/>
      </c>
      <c r="N155" s="51">
        <f>IF(OR(C155="",N(J155)=0),"",M155/J155)</f>
        <v/>
      </c>
    </row>
    <row r="156" hidden="1">
      <c r="B156" s="53" t="n"/>
      <c r="C156" s="13" t="n"/>
      <c r="D156" s="13" t="n"/>
      <c r="E156" s="14" t="n"/>
      <c r="F156" s="19" t="n"/>
      <c r="G156" s="19" t="n"/>
      <c r="H156" s="19" t="n"/>
      <c r="I156" s="19" t="n"/>
      <c r="J156" s="38">
        <f>IF(C156="","",N(E156)*N(F156)+N(G156)-N(I156))</f>
        <v/>
      </c>
      <c r="K156" s="38">
        <f>IF(C156="","",IFERROR(J156*VLOOKUP(D156,Settings!$B$11:$E$18,2,0)+VLOOKUP(D156,Settings!$B$11:$E$18,3,0)+J156*VLOOKUP(D156,Settings!$B$11:$E$18,4,0),0))</f>
        <v/>
      </c>
      <c r="L156" s="38">
        <f>IF(C156="","",N(E156)*IFERROR(VLOOKUP(C156,Products!$B$7:$E$156,4,0),0))</f>
        <v/>
      </c>
      <c r="M156" s="38">
        <f>IF(C156="","",J156-K156-L156-N(H156))</f>
        <v/>
      </c>
      <c r="N156" s="51">
        <f>IF(OR(C156="",N(J156)=0),"",M156/J156)</f>
        <v/>
      </c>
    </row>
    <row r="157" hidden="1">
      <c r="B157" s="53" t="n"/>
      <c r="C157" s="13" t="n"/>
      <c r="D157" s="13" t="n"/>
      <c r="E157" s="14" t="n"/>
      <c r="F157" s="19" t="n"/>
      <c r="G157" s="19" t="n"/>
      <c r="H157" s="19" t="n"/>
      <c r="I157" s="19" t="n"/>
      <c r="J157" s="38">
        <f>IF(C157="","",N(E157)*N(F157)+N(G157)-N(I157))</f>
        <v/>
      </c>
      <c r="K157" s="38">
        <f>IF(C157="","",IFERROR(J157*VLOOKUP(D157,Settings!$B$11:$E$18,2,0)+VLOOKUP(D157,Settings!$B$11:$E$18,3,0)+J157*VLOOKUP(D157,Settings!$B$11:$E$18,4,0),0))</f>
        <v/>
      </c>
      <c r="L157" s="38">
        <f>IF(C157="","",N(E157)*IFERROR(VLOOKUP(C157,Products!$B$7:$E$156,4,0),0))</f>
        <v/>
      </c>
      <c r="M157" s="38">
        <f>IF(C157="","",J157-K157-L157-N(H157))</f>
        <v/>
      </c>
      <c r="N157" s="51">
        <f>IF(OR(C157="",N(J157)=0),"",M157/J157)</f>
        <v/>
      </c>
    </row>
    <row r="158" hidden="1">
      <c r="B158" s="53" t="n"/>
      <c r="C158" s="13" t="n"/>
      <c r="D158" s="13" t="n"/>
      <c r="E158" s="14" t="n"/>
      <c r="F158" s="19" t="n"/>
      <c r="G158" s="19" t="n"/>
      <c r="H158" s="19" t="n"/>
      <c r="I158" s="19" t="n"/>
      <c r="J158" s="38">
        <f>IF(C158="","",N(E158)*N(F158)+N(G158)-N(I158))</f>
        <v/>
      </c>
      <c r="K158" s="38">
        <f>IF(C158="","",IFERROR(J158*VLOOKUP(D158,Settings!$B$11:$E$18,2,0)+VLOOKUP(D158,Settings!$B$11:$E$18,3,0)+J158*VLOOKUP(D158,Settings!$B$11:$E$18,4,0),0))</f>
        <v/>
      </c>
      <c r="L158" s="38">
        <f>IF(C158="","",N(E158)*IFERROR(VLOOKUP(C158,Products!$B$7:$E$156,4,0),0))</f>
        <v/>
      </c>
      <c r="M158" s="38">
        <f>IF(C158="","",J158-K158-L158-N(H158))</f>
        <v/>
      </c>
      <c r="N158" s="51">
        <f>IF(OR(C158="",N(J158)=0),"",M158/J158)</f>
        <v/>
      </c>
    </row>
    <row r="159" hidden="1">
      <c r="B159" s="53" t="n"/>
      <c r="C159" s="13" t="n"/>
      <c r="D159" s="13" t="n"/>
      <c r="E159" s="14" t="n"/>
      <c r="F159" s="19" t="n"/>
      <c r="G159" s="19" t="n"/>
      <c r="H159" s="19" t="n"/>
      <c r="I159" s="19" t="n"/>
      <c r="J159" s="38">
        <f>IF(C159="","",N(E159)*N(F159)+N(G159)-N(I159))</f>
        <v/>
      </c>
      <c r="K159" s="38">
        <f>IF(C159="","",IFERROR(J159*VLOOKUP(D159,Settings!$B$11:$E$18,2,0)+VLOOKUP(D159,Settings!$B$11:$E$18,3,0)+J159*VLOOKUP(D159,Settings!$B$11:$E$18,4,0),0))</f>
        <v/>
      </c>
      <c r="L159" s="38">
        <f>IF(C159="","",N(E159)*IFERROR(VLOOKUP(C159,Products!$B$7:$E$156,4,0),0))</f>
        <v/>
      </c>
      <c r="M159" s="38">
        <f>IF(C159="","",J159-K159-L159-N(H159))</f>
        <v/>
      </c>
      <c r="N159" s="51">
        <f>IF(OR(C159="",N(J159)=0),"",M159/J159)</f>
        <v/>
      </c>
    </row>
    <row r="160" hidden="1">
      <c r="B160" s="53" t="n"/>
      <c r="C160" s="13" t="n"/>
      <c r="D160" s="13" t="n"/>
      <c r="E160" s="14" t="n"/>
      <c r="F160" s="19" t="n"/>
      <c r="G160" s="19" t="n"/>
      <c r="H160" s="19" t="n"/>
      <c r="I160" s="19" t="n"/>
      <c r="J160" s="38">
        <f>IF(C160="","",N(E160)*N(F160)+N(G160)-N(I160))</f>
        <v/>
      </c>
      <c r="K160" s="38">
        <f>IF(C160="","",IFERROR(J160*VLOOKUP(D160,Settings!$B$11:$E$18,2,0)+VLOOKUP(D160,Settings!$B$11:$E$18,3,0)+J160*VLOOKUP(D160,Settings!$B$11:$E$18,4,0),0))</f>
        <v/>
      </c>
      <c r="L160" s="38">
        <f>IF(C160="","",N(E160)*IFERROR(VLOOKUP(C160,Products!$B$7:$E$156,4,0),0))</f>
        <v/>
      </c>
      <c r="M160" s="38">
        <f>IF(C160="","",J160-K160-L160-N(H160))</f>
        <v/>
      </c>
      <c r="N160" s="51">
        <f>IF(OR(C160="",N(J160)=0),"",M160/J160)</f>
        <v/>
      </c>
    </row>
    <row r="161" hidden="1">
      <c r="B161" s="53" t="n"/>
      <c r="C161" s="13" t="n"/>
      <c r="D161" s="13" t="n"/>
      <c r="E161" s="14" t="n"/>
      <c r="F161" s="19" t="n"/>
      <c r="G161" s="19" t="n"/>
      <c r="H161" s="19" t="n"/>
      <c r="I161" s="19" t="n"/>
      <c r="J161" s="38">
        <f>IF(C161="","",N(E161)*N(F161)+N(G161)-N(I161))</f>
        <v/>
      </c>
      <c r="K161" s="38">
        <f>IF(C161="","",IFERROR(J161*VLOOKUP(D161,Settings!$B$11:$E$18,2,0)+VLOOKUP(D161,Settings!$B$11:$E$18,3,0)+J161*VLOOKUP(D161,Settings!$B$11:$E$18,4,0),0))</f>
        <v/>
      </c>
      <c r="L161" s="38">
        <f>IF(C161="","",N(E161)*IFERROR(VLOOKUP(C161,Products!$B$7:$E$156,4,0),0))</f>
        <v/>
      </c>
      <c r="M161" s="38">
        <f>IF(C161="","",J161-K161-L161-N(H161))</f>
        <v/>
      </c>
      <c r="N161" s="51">
        <f>IF(OR(C161="",N(J161)=0),"",M161/J161)</f>
        <v/>
      </c>
    </row>
    <row r="162" hidden="1">
      <c r="B162" s="53" t="n"/>
      <c r="C162" s="13" t="n"/>
      <c r="D162" s="13" t="n"/>
      <c r="E162" s="14" t="n"/>
      <c r="F162" s="19" t="n"/>
      <c r="G162" s="19" t="n"/>
      <c r="H162" s="19" t="n"/>
      <c r="I162" s="19" t="n"/>
      <c r="J162" s="38">
        <f>IF(C162="","",N(E162)*N(F162)+N(G162)-N(I162))</f>
        <v/>
      </c>
      <c r="K162" s="38">
        <f>IF(C162="","",IFERROR(J162*VLOOKUP(D162,Settings!$B$11:$E$18,2,0)+VLOOKUP(D162,Settings!$B$11:$E$18,3,0)+J162*VLOOKUP(D162,Settings!$B$11:$E$18,4,0),0))</f>
        <v/>
      </c>
      <c r="L162" s="38">
        <f>IF(C162="","",N(E162)*IFERROR(VLOOKUP(C162,Products!$B$7:$E$156,4,0),0))</f>
        <v/>
      </c>
      <c r="M162" s="38">
        <f>IF(C162="","",J162-K162-L162-N(H162))</f>
        <v/>
      </c>
      <c r="N162" s="51">
        <f>IF(OR(C162="",N(J162)=0),"",M162/J162)</f>
        <v/>
      </c>
    </row>
    <row r="163" hidden="1">
      <c r="B163" s="53" t="n"/>
      <c r="C163" s="13" t="n"/>
      <c r="D163" s="13" t="n"/>
      <c r="E163" s="14" t="n"/>
      <c r="F163" s="19" t="n"/>
      <c r="G163" s="19" t="n"/>
      <c r="H163" s="19" t="n"/>
      <c r="I163" s="19" t="n"/>
      <c r="J163" s="38">
        <f>IF(C163="","",N(E163)*N(F163)+N(G163)-N(I163))</f>
        <v/>
      </c>
      <c r="K163" s="38">
        <f>IF(C163="","",IFERROR(J163*VLOOKUP(D163,Settings!$B$11:$E$18,2,0)+VLOOKUP(D163,Settings!$B$11:$E$18,3,0)+J163*VLOOKUP(D163,Settings!$B$11:$E$18,4,0),0))</f>
        <v/>
      </c>
      <c r="L163" s="38">
        <f>IF(C163="","",N(E163)*IFERROR(VLOOKUP(C163,Products!$B$7:$E$156,4,0),0))</f>
        <v/>
      </c>
      <c r="M163" s="38">
        <f>IF(C163="","",J163-K163-L163-N(H163))</f>
        <v/>
      </c>
      <c r="N163" s="51">
        <f>IF(OR(C163="",N(J163)=0),"",M163/J163)</f>
        <v/>
      </c>
    </row>
    <row r="164" hidden="1">
      <c r="B164" s="53" t="n"/>
      <c r="C164" s="13" t="n"/>
      <c r="D164" s="13" t="n"/>
      <c r="E164" s="14" t="n"/>
      <c r="F164" s="19" t="n"/>
      <c r="G164" s="19" t="n"/>
      <c r="H164" s="19" t="n"/>
      <c r="I164" s="19" t="n"/>
      <c r="J164" s="38">
        <f>IF(C164="","",N(E164)*N(F164)+N(G164)-N(I164))</f>
        <v/>
      </c>
      <c r="K164" s="38">
        <f>IF(C164="","",IFERROR(J164*VLOOKUP(D164,Settings!$B$11:$E$18,2,0)+VLOOKUP(D164,Settings!$B$11:$E$18,3,0)+J164*VLOOKUP(D164,Settings!$B$11:$E$18,4,0),0))</f>
        <v/>
      </c>
      <c r="L164" s="38">
        <f>IF(C164="","",N(E164)*IFERROR(VLOOKUP(C164,Products!$B$7:$E$156,4,0),0))</f>
        <v/>
      </c>
      <c r="M164" s="38">
        <f>IF(C164="","",J164-K164-L164-N(H164))</f>
        <v/>
      </c>
      <c r="N164" s="51">
        <f>IF(OR(C164="",N(J164)=0),"",M164/J164)</f>
        <v/>
      </c>
    </row>
    <row r="165" hidden="1">
      <c r="B165" s="53" t="n"/>
      <c r="C165" s="13" t="n"/>
      <c r="D165" s="13" t="n"/>
      <c r="E165" s="14" t="n"/>
      <c r="F165" s="19" t="n"/>
      <c r="G165" s="19" t="n"/>
      <c r="H165" s="19" t="n"/>
      <c r="I165" s="19" t="n"/>
      <c r="J165" s="38">
        <f>IF(C165="","",N(E165)*N(F165)+N(G165)-N(I165))</f>
        <v/>
      </c>
      <c r="K165" s="38">
        <f>IF(C165="","",IFERROR(J165*VLOOKUP(D165,Settings!$B$11:$E$18,2,0)+VLOOKUP(D165,Settings!$B$11:$E$18,3,0)+J165*VLOOKUP(D165,Settings!$B$11:$E$18,4,0),0))</f>
        <v/>
      </c>
      <c r="L165" s="38">
        <f>IF(C165="","",N(E165)*IFERROR(VLOOKUP(C165,Products!$B$7:$E$156,4,0),0))</f>
        <v/>
      </c>
      <c r="M165" s="38">
        <f>IF(C165="","",J165-K165-L165-N(H165))</f>
        <v/>
      </c>
      <c r="N165" s="51">
        <f>IF(OR(C165="",N(J165)=0),"",M165/J165)</f>
        <v/>
      </c>
    </row>
    <row r="166" hidden="1">
      <c r="B166" s="53" t="n"/>
      <c r="C166" s="13" t="n"/>
      <c r="D166" s="13" t="n"/>
      <c r="E166" s="14" t="n"/>
      <c r="F166" s="19" t="n"/>
      <c r="G166" s="19" t="n"/>
      <c r="H166" s="19" t="n"/>
      <c r="I166" s="19" t="n"/>
      <c r="J166" s="38">
        <f>IF(C166="","",N(E166)*N(F166)+N(G166)-N(I166))</f>
        <v/>
      </c>
      <c r="K166" s="38">
        <f>IF(C166="","",IFERROR(J166*VLOOKUP(D166,Settings!$B$11:$E$18,2,0)+VLOOKUP(D166,Settings!$B$11:$E$18,3,0)+J166*VLOOKUP(D166,Settings!$B$11:$E$18,4,0),0))</f>
        <v/>
      </c>
      <c r="L166" s="38">
        <f>IF(C166="","",N(E166)*IFERROR(VLOOKUP(C166,Products!$B$7:$E$156,4,0),0))</f>
        <v/>
      </c>
      <c r="M166" s="38">
        <f>IF(C166="","",J166-K166-L166-N(H166))</f>
        <v/>
      </c>
      <c r="N166" s="51">
        <f>IF(OR(C166="",N(J166)=0),"",M166/J166)</f>
        <v/>
      </c>
    </row>
    <row r="167" hidden="1">
      <c r="B167" s="53" t="n"/>
      <c r="C167" s="13" t="n"/>
      <c r="D167" s="13" t="n"/>
      <c r="E167" s="14" t="n"/>
      <c r="F167" s="19" t="n"/>
      <c r="G167" s="19" t="n"/>
      <c r="H167" s="19" t="n"/>
      <c r="I167" s="19" t="n"/>
      <c r="J167" s="38">
        <f>IF(C167="","",N(E167)*N(F167)+N(G167)-N(I167))</f>
        <v/>
      </c>
      <c r="K167" s="38">
        <f>IF(C167="","",IFERROR(J167*VLOOKUP(D167,Settings!$B$11:$E$18,2,0)+VLOOKUP(D167,Settings!$B$11:$E$18,3,0)+J167*VLOOKUP(D167,Settings!$B$11:$E$18,4,0),0))</f>
        <v/>
      </c>
      <c r="L167" s="38">
        <f>IF(C167="","",N(E167)*IFERROR(VLOOKUP(C167,Products!$B$7:$E$156,4,0),0))</f>
        <v/>
      </c>
      <c r="M167" s="38">
        <f>IF(C167="","",J167-K167-L167-N(H167))</f>
        <v/>
      </c>
      <c r="N167" s="51">
        <f>IF(OR(C167="",N(J167)=0),"",M167/J167)</f>
        <v/>
      </c>
    </row>
    <row r="168" hidden="1">
      <c r="B168" s="53" t="n"/>
      <c r="C168" s="13" t="n"/>
      <c r="D168" s="13" t="n"/>
      <c r="E168" s="14" t="n"/>
      <c r="F168" s="19" t="n"/>
      <c r="G168" s="19" t="n"/>
      <c r="H168" s="19" t="n"/>
      <c r="I168" s="19" t="n"/>
      <c r="J168" s="38">
        <f>IF(C168="","",N(E168)*N(F168)+N(G168)-N(I168))</f>
        <v/>
      </c>
      <c r="K168" s="38">
        <f>IF(C168="","",IFERROR(J168*VLOOKUP(D168,Settings!$B$11:$E$18,2,0)+VLOOKUP(D168,Settings!$B$11:$E$18,3,0)+J168*VLOOKUP(D168,Settings!$B$11:$E$18,4,0),0))</f>
        <v/>
      </c>
      <c r="L168" s="38">
        <f>IF(C168="","",N(E168)*IFERROR(VLOOKUP(C168,Products!$B$7:$E$156,4,0),0))</f>
        <v/>
      </c>
      <c r="M168" s="38">
        <f>IF(C168="","",J168-K168-L168-N(H168))</f>
        <v/>
      </c>
      <c r="N168" s="51">
        <f>IF(OR(C168="",N(J168)=0),"",M168/J168)</f>
        <v/>
      </c>
    </row>
    <row r="169" hidden="1">
      <c r="B169" s="53" t="n"/>
      <c r="C169" s="13" t="n"/>
      <c r="D169" s="13" t="n"/>
      <c r="E169" s="14" t="n"/>
      <c r="F169" s="19" t="n"/>
      <c r="G169" s="19" t="n"/>
      <c r="H169" s="19" t="n"/>
      <c r="I169" s="19" t="n"/>
      <c r="J169" s="38">
        <f>IF(C169="","",N(E169)*N(F169)+N(G169)-N(I169))</f>
        <v/>
      </c>
      <c r="K169" s="38">
        <f>IF(C169="","",IFERROR(J169*VLOOKUP(D169,Settings!$B$11:$E$18,2,0)+VLOOKUP(D169,Settings!$B$11:$E$18,3,0)+J169*VLOOKUP(D169,Settings!$B$11:$E$18,4,0),0))</f>
        <v/>
      </c>
      <c r="L169" s="38">
        <f>IF(C169="","",N(E169)*IFERROR(VLOOKUP(C169,Products!$B$7:$E$156,4,0),0))</f>
        <v/>
      </c>
      <c r="M169" s="38">
        <f>IF(C169="","",J169-K169-L169-N(H169))</f>
        <v/>
      </c>
      <c r="N169" s="51">
        <f>IF(OR(C169="",N(J169)=0),"",M169/J169)</f>
        <v/>
      </c>
    </row>
    <row r="170" hidden="1">
      <c r="B170" s="53" t="n"/>
      <c r="C170" s="13" t="n"/>
      <c r="D170" s="13" t="n"/>
      <c r="E170" s="14" t="n"/>
      <c r="F170" s="19" t="n"/>
      <c r="G170" s="19" t="n"/>
      <c r="H170" s="19" t="n"/>
      <c r="I170" s="19" t="n"/>
      <c r="J170" s="38">
        <f>IF(C170="","",N(E170)*N(F170)+N(G170)-N(I170))</f>
        <v/>
      </c>
      <c r="K170" s="38">
        <f>IF(C170="","",IFERROR(J170*VLOOKUP(D170,Settings!$B$11:$E$18,2,0)+VLOOKUP(D170,Settings!$B$11:$E$18,3,0)+J170*VLOOKUP(D170,Settings!$B$11:$E$18,4,0),0))</f>
        <v/>
      </c>
      <c r="L170" s="38">
        <f>IF(C170="","",N(E170)*IFERROR(VLOOKUP(C170,Products!$B$7:$E$156,4,0),0))</f>
        <v/>
      </c>
      <c r="M170" s="38">
        <f>IF(C170="","",J170-K170-L170-N(H170))</f>
        <v/>
      </c>
      <c r="N170" s="51">
        <f>IF(OR(C170="",N(J170)=0),"",M170/J170)</f>
        <v/>
      </c>
    </row>
    <row r="171" hidden="1">
      <c r="B171" s="53" t="n"/>
      <c r="C171" s="13" t="n"/>
      <c r="D171" s="13" t="n"/>
      <c r="E171" s="14" t="n"/>
      <c r="F171" s="19" t="n"/>
      <c r="G171" s="19" t="n"/>
      <c r="H171" s="19" t="n"/>
      <c r="I171" s="19" t="n"/>
      <c r="J171" s="38">
        <f>IF(C171="","",N(E171)*N(F171)+N(G171)-N(I171))</f>
        <v/>
      </c>
      <c r="K171" s="38">
        <f>IF(C171="","",IFERROR(J171*VLOOKUP(D171,Settings!$B$11:$E$18,2,0)+VLOOKUP(D171,Settings!$B$11:$E$18,3,0)+J171*VLOOKUP(D171,Settings!$B$11:$E$18,4,0),0))</f>
        <v/>
      </c>
      <c r="L171" s="38">
        <f>IF(C171="","",N(E171)*IFERROR(VLOOKUP(C171,Products!$B$7:$E$156,4,0),0))</f>
        <v/>
      </c>
      <c r="M171" s="38">
        <f>IF(C171="","",J171-K171-L171-N(H171))</f>
        <v/>
      </c>
      <c r="N171" s="51">
        <f>IF(OR(C171="",N(J171)=0),"",M171/J171)</f>
        <v/>
      </c>
    </row>
    <row r="172" hidden="1">
      <c r="B172" s="53" t="n"/>
      <c r="C172" s="13" t="n"/>
      <c r="D172" s="13" t="n"/>
      <c r="E172" s="14" t="n"/>
      <c r="F172" s="19" t="n"/>
      <c r="G172" s="19" t="n"/>
      <c r="H172" s="19" t="n"/>
      <c r="I172" s="19" t="n"/>
      <c r="J172" s="38">
        <f>IF(C172="","",N(E172)*N(F172)+N(G172)-N(I172))</f>
        <v/>
      </c>
      <c r="K172" s="38">
        <f>IF(C172="","",IFERROR(J172*VLOOKUP(D172,Settings!$B$11:$E$18,2,0)+VLOOKUP(D172,Settings!$B$11:$E$18,3,0)+J172*VLOOKUP(D172,Settings!$B$11:$E$18,4,0),0))</f>
        <v/>
      </c>
      <c r="L172" s="38">
        <f>IF(C172="","",N(E172)*IFERROR(VLOOKUP(C172,Products!$B$7:$E$156,4,0),0))</f>
        <v/>
      </c>
      <c r="M172" s="38">
        <f>IF(C172="","",J172-K172-L172-N(H172))</f>
        <v/>
      </c>
      <c r="N172" s="51">
        <f>IF(OR(C172="",N(J172)=0),"",M172/J172)</f>
        <v/>
      </c>
    </row>
    <row r="173" hidden="1">
      <c r="B173" s="53" t="n"/>
      <c r="C173" s="13" t="n"/>
      <c r="D173" s="13" t="n"/>
      <c r="E173" s="14" t="n"/>
      <c r="F173" s="19" t="n"/>
      <c r="G173" s="19" t="n"/>
      <c r="H173" s="19" t="n"/>
      <c r="I173" s="19" t="n"/>
      <c r="J173" s="38">
        <f>IF(C173="","",N(E173)*N(F173)+N(G173)-N(I173))</f>
        <v/>
      </c>
      <c r="K173" s="38">
        <f>IF(C173="","",IFERROR(J173*VLOOKUP(D173,Settings!$B$11:$E$18,2,0)+VLOOKUP(D173,Settings!$B$11:$E$18,3,0)+J173*VLOOKUP(D173,Settings!$B$11:$E$18,4,0),0))</f>
        <v/>
      </c>
      <c r="L173" s="38">
        <f>IF(C173="","",N(E173)*IFERROR(VLOOKUP(C173,Products!$B$7:$E$156,4,0),0))</f>
        <v/>
      </c>
      <c r="M173" s="38">
        <f>IF(C173="","",J173-K173-L173-N(H173))</f>
        <v/>
      </c>
      <c r="N173" s="51">
        <f>IF(OR(C173="",N(J173)=0),"",M173/J173)</f>
        <v/>
      </c>
    </row>
    <row r="174" hidden="1">
      <c r="B174" s="53" t="n"/>
      <c r="C174" s="13" t="n"/>
      <c r="D174" s="13" t="n"/>
      <c r="E174" s="14" t="n"/>
      <c r="F174" s="19" t="n"/>
      <c r="G174" s="19" t="n"/>
      <c r="H174" s="19" t="n"/>
      <c r="I174" s="19" t="n"/>
      <c r="J174" s="38">
        <f>IF(C174="","",N(E174)*N(F174)+N(G174)-N(I174))</f>
        <v/>
      </c>
      <c r="K174" s="38">
        <f>IF(C174="","",IFERROR(J174*VLOOKUP(D174,Settings!$B$11:$E$18,2,0)+VLOOKUP(D174,Settings!$B$11:$E$18,3,0)+J174*VLOOKUP(D174,Settings!$B$11:$E$18,4,0),0))</f>
        <v/>
      </c>
      <c r="L174" s="38">
        <f>IF(C174="","",N(E174)*IFERROR(VLOOKUP(C174,Products!$B$7:$E$156,4,0),0))</f>
        <v/>
      </c>
      <c r="M174" s="38">
        <f>IF(C174="","",J174-K174-L174-N(H174))</f>
        <v/>
      </c>
      <c r="N174" s="51">
        <f>IF(OR(C174="",N(J174)=0),"",M174/J174)</f>
        <v/>
      </c>
    </row>
    <row r="175" hidden="1">
      <c r="B175" s="53" t="n"/>
      <c r="C175" s="13" t="n"/>
      <c r="D175" s="13" t="n"/>
      <c r="E175" s="14" t="n"/>
      <c r="F175" s="19" t="n"/>
      <c r="G175" s="19" t="n"/>
      <c r="H175" s="19" t="n"/>
      <c r="I175" s="19" t="n"/>
      <c r="J175" s="38">
        <f>IF(C175="","",N(E175)*N(F175)+N(G175)-N(I175))</f>
        <v/>
      </c>
      <c r="K175" s="38">
        <f>IF(C175="","",IFERROR(J175*VLOOKUP(D175,Settings!$B$11:$E$18,2,0)+VLOOKUP(D175,Settings!$B$11:$E$18,3,0)+J175*VLOOKUP(D175,Settings!$B$11:$E$18,4,0),0))</f>
        <v/>
      </c>
      <c r="L175" s="38">
        <f>IF(C175="","",N(E175)*IFERROR(VLOOKUP(C175,Products!$B$7:$E$156,4,0),0))</f>
        <v/>
      </c>
      <c r="M175" s="38">
        <f>IF(C175="","",J175-K175-L175-N(H175))</f>
        <v/>
      </c>
      <c r="N175" s="51">
        <f>IF(OR(C175="",N(J175)=0),"",M175/J175)</f>
        <v/>
      </c>
    </row>
    <row r="176" hidden="1">
      <c r="B176" s="53" t="n"/>
      <c r="C176" s="13" t="n"/>
      <c r="D176" s="13" t="n"/>
      <c r="E176" s="14" t="n"/>
      <c r="F176" s="19" t="n"/>
      <c r="G176" s="19" t="n"/>
      <c r="H176" s="19" t="n"/>
      <c r="I176" s="19" t="n"/>
      <c r="J176" s="38">
        <f>IF(C176="","",N(E176)*N(F176)+N(G176)-N(I176))</f>
        <v/>
      </c>
      <c r="K176" s="38">
        <f>IF(C176="","",IFERROR(J176*VLOOKUP(D176,Settings!$B$11:$E$18,2,0)+VLOOKUP(D176,Settings!$B$11:$E$18,3,0)+J176*VLOOKUP(D176,Settings!$B$11:$E$18,4,0),0))</f>
        <v/>
      </c>
      <c r="L176" s="38">
        <f>IF(C176="","",N(E176)*IFERROR(VLOOKUP(C176,Products!$B$7:$E$156,4,0),0))</f>
        <v/>
      </c>
      <c r="M176" s="38">
        <f>IF(C176="","",J176-K176-L176-N(H176))</f>
        <v/>
      </c>
      <c r="N176" s="51">
        <f>IF(OR(C176="",N(J176)=0),"",M176/J176)</f>
        <v/>
      </c>
    </row>
    <row r="177" hidden="1">
      <c r="B177" s="53" t="n"/>
      <c r="C177" s="13" t="n"/>
      <c r="D177" s="13" t="n"/>
      <c r="E177" s="14" t="n"/>
      <c r="F177" s="19" t="n"/>
      <c r="G177" s="19" t="n"/>
      <c r="H177" s="19" t="n"/>
      <c r="I177" s="19" t="n"/>
      <c r="J177" s="38">
        <f>IF(C177="","",N(E177)*N(F177)+N(G177)-N(I177))</f>
        <v/>
      </c>
      <c r="K177" s="38">
        <f>IF(C177="","",IFERROR(J177*VLOOKUP(D177,Settings!$B$11:$E$18,2,0)+VLOOKUP(D177,Settings!$B$11:$E$18,3,0)+J177*VLOOKUP(D177,Settings!$B$11:$E$18,4,0),0))</f>
        <v/>
      </c>
      <c r="L177" s="38">
        <f>IF(C177="","",N(E177)*IFERROR(VLOOKUP(C177,Products!$B$7:$E$156,4,0),0))</f>
        <v/>
      </c>
      <c r="M177" s="38">
        <f>IF(C177="","",J177-K177-L177-N(H177))</f>
        <v/>
      </c>
      <c r="N177" s="51">
        <f>IF(OR(C177="",N(J177)=0),"",M177/J177)</f>
        <v/>
      </c>
    </row>
    <row r="178" hidden="1">
      <c r="B178" s="53" t="n"/>
      <c r="C178" s="13" t="n"/>
      <c r="D178" s="13" t="n"/>
      <c r="E178" s="14" t="n"/>
      <c r="F178" s="19" t="n"/>
      <c r="G178" s="19" t="n"/>
      <c r="H178" s="19" t="n"/>
      <c r="I178" s="19" t="n"/>
      <c r="J178" s="38">
        <f>IF(C178="","",N(E178)*N(F178)+N(G178)-N(I178))</f>
        <v/>
      </c>
      <c r="K178" s="38">
        <f>IF(C178="","",IFERROR(J178*VLOOKUP(D178,Settings!$B$11:$E$18,2,0)+VLOOKUP(D178,Settings!$B$11:$E$18,3,0)+J178*VLOOKUP(D178,Settings!$B$11:$E$18,4,0),0))</f>
        <v/>
      </c>
      <c r="L178" s="38">
        <f>IF(C178="","",N(E178)*IFERROR(VLOOKUP(C178,Products!$B$7:$E$156,4,0),0))</f>
        <v/>
      </c>
      <c r="M178" s="38">
        <f>IF(C178="","",J178-K178-L178-N(H178))</f>
        <v/>
      </c>
      <c r="N178" s="51">
        <f>IF(OR(C178="",N(J178)=0),"",M178/J178)</f>
        <v/>
      </c>
    </row>
    <row r="179" hidden="1">
      <c r="B179" s="53" t="n"/>
      <c r="C179" s="13" t="n"/>
      <c r="D179" s="13" t="n"/>
      <c r="E179" s="14" t="n"/>
      <c r="F179" s="19" t="n"/>
      <c r="G179" s="19" t="n"/>
      <c r="H179" s="19" t="n"/>
      <c r="I179" s="19" t="n"/>
      <c r="J179" s="38">
        <f>IF(C179="","",N(E179)*N(F179)+N(G179)-N(I179))</f>
        <v/>
      </c>
      <c r="K179" s="38">
        <f>IF(C179="","",IFERROR(J179*VLOOKUP(D179,Settings!$B$11:$E$18,2,0)+VLOOKUP(D179,Settings!$B$11:$E$18,3,0)+J179*VLOOKUP(D179,Settings!$B$11:$E$18,4,0),0))</f>
        <v/>
      </c>
      <c r="L179" s="38">
        <f>IF(C179="","",N(E179)*IFERROR(VLOOKUP(C179,Products!$B$7:$E$156,4,0),0))</f>
        <v/>
      </c>
      <c r="M179" s="38">
        <f>IF(C179="","",J179-K179-L179-N(H179))</f>
        <v/>
      </c>
      <c r="N179" s="51">
        <f>IF(OR(C179="",N(J179)=0),"",M179/J179)</f>
        <v/>
      </c>
    </row>
    <row r="180" hidden="1">
      <c r="B180" s="53" t="n"/>
      <c r="C180" s="13" t="n"/>
      <c r="D180" s="13" t="n"/>
      <c r="E180" s="14" t="n"/>
      <c r="F180" s="19" t="n"/>
      <c r="G180" s="19" t="n"/>
      <c r="H180" s="19" t="n"/>
      <c r="I180" s="19" t="n"/>
      <c r="J180" s="38">
        <f>IF(C180="","",N(E180)*N(F180)+N(G180)-N(I180))</f>
        <v/>
      </c>
      <c r="K180" s="38">
        <f>IF(C180="","",IFERROR(J180*VLOOKUP(D180,Settings!$B$11:$E$18,2,0)+VLOOKUP(D180,Settings!$B$11:$E$18,3,0)+J180*VLOOKUP(D180,Settings!$B$11:$E$18,4,0),0))</f>
        <v/>
      </c>
      <c r="L180" s="38">
        <f>IF(C180="","",N(E180)*IFERROR(VLOOKUP(C180,Products!$B$7:$E$156,4,0),0))</f>
        <v/>
      </c>
      <c r="M180" s="38">
        <f>IF(C180="","",J180-K180-L180-N(H180))</f>
        <v/>
      </c>
      <c r="N180" s="51">
        <f>IF(OR(C180="",N(J180)=0),"",M180/J180)</f>
        <v/>
      </c>
    </row>
    <row r="181" hidden="1">
      <c r="B181" s="53" t="n"/>
      <c r="C181" s="13" t="n"/>
      <c r="D181" s="13" t="n"/>
      <c r="E181" s="14" t="n"/>
      <c r="F181" s="19" t="n"/>
      <c r="G181" s="19" t="n"/>
      <c r="H181" s="19" t="n"/>
      <c r="I181" s="19" t="n"/>
      <c r="J181" s="38">
        <f>IF(C181="","",N(E181)*N(F181)+N(G181)-N(I181))</f>
        <v/>
      </c>
      <c r="K181" s="38">
        <f>IF(C181="","",IFERROR(J181*VLOOKUP(D181,Settings!$B$11:$E$18,2,0)+VLOOKUP(D181,Settings!$B$11:$E$18,3,0)+J181*VLOOKUP(D181,Settings!$B$11:$E$18,4,0),0))</f>
        <v/>
      </c>
      <c r="L181" s="38">
        <f>IF(C181="","",N(E181)*IFERROR(VLOOKUP(C181,Products!$B$7:$E$156,4,0),0))</f>
        <v/>
      </c>
      <c r="M181" s="38">
        <f>IF(C181="","",J181-K181-L181-N(H181))</f>
        <v/>
      </c>
      <c r="N181" s="51">
        <f>IF(OR(C181="",N(J181)=0),"",M181/J181)</f>
        <v/>
      </c>
    </row>
    <row r="182" hidden="1">
      <c r="B182" s="53" t="n"/>
      <c r="C182" s="13" t="n"/>
      <c r="D182" s="13" t="n"/>
      <c r="E182" s="14" t="n"/>
      <c r="F182" s="19" t="n"/>
      <c r="G182" s="19" t="n"/>
      <c r="H182" s="19" t="n"/>
      <c r="I182" s="19" t="n"/>
      <c r="J182" s="38">
        <f>IF(C182="","",N(E182)*N(F182)+N(G182)-N(I182))</f>
        <v/>
      </c>
      <c r="K182" s="38">
        <f>IF(C182="","",IFERROR(J182*VLOOKUP(D182,Settings!$B$11:$E$18,2,0)+VLOOKUP(D182,Settings!$B$11:$E$18,3,0)+J182*VLOOKUP(D182,Settings!$B$11:$E$18,4,0),0))</f>
        <v/>
      </c>
      <c r="L182" s="38">
        <f>IF(C182="","",N(E182)*IFERROR(VLOOKUP(C182,Products!$B$7:$E$156,4,0),0))</f>
        <v/>
      </c>
      <c r="M182" s="38">
        <f>IF(C182="","",J182-K182-L182-N(H182))</f>
        <v/>
      </c>
      <c r="N182" s="51">
        <f>IF(OR(C182="",N(J182)=0),"",M182/J182)</f>
        <v/>
      </c>
    </row>
    <row r="183" hidden="1">
      <c r="B183" s="53" t="n"/>
      <c r="C183" s="13" t="n"/>
      <c r="D183" s="13" t="n"/>
      <c r="E183" s="14" t="n"/>
      <c r="F183" s="19" t="n"/>
      <c r="G183" s="19" t="n"/>
      <c r="H183" s="19" t="n"/>
      <c r="I183" s="19" t="n"/>
      <c r="J183" s="38">
        <f>IF(C183="","",N(E183)*N(F183)+N(G183)-N(I183))</f>
        <v/>
      </c>
      <c r="K183" s="38">
        <f>IF(C183="","",IFERROR(J183*VLOOKUP(D183,Settings!$B$11:$E$18,2,0)+VLOOKUP(D183,Settings!$B$11:$E$18,3,0)+J183*VLOOKUP(D183,Settings!$B$11:$E$18,4,0),0))</f>
        <v/>
      </c>
      <c r="L183" s="38">
        <f>IF(C183="","",N(E183)*IFERROR(VLOOKUP(C183,Products!$B$7:$E$156,4,0),0))</f>
        <v/>
      </c>
      <c r="M183" s="38">
        <f>IF(C183="","",J183-K183-L183-N(H183))</f>
        <v/>
      </c>
      <c r="N183" s="51">
        <f>IF(OR(C183="",N(J183)=0),"",M183/J183)</f>
        <v/>
      </c>
    </row>
    <row r="184" hidden="1">
      <c r="B184" s="53" t="n"/>
      <c r="C184" s="13" t="n"/>
      <c r="D184" s="13" t="n"/>
      <c r="E184" s="14" t="n"/>
      <c r="F184" s="19" t="n"/>
      <c r="G184" s="19" t="n"/>
      <c r="H184" s="19" t="n"/>
      <c r="I184" s="19" t="n"/>
      <c r="J184" s="38">
        <f>IF(C184="","",N(E184)*N(F184)+N(G184)-N(I184))</f>
        <v/>
      </c>
      <c r="K184" s="38">
        <f>IF(C184="","",IFERROR(J184*VLOOKUP(D184,Settings!$B$11:$E$18,2,0)+VLOOKUP(D184,Settings!$B$11:$E$18,3,0)+J184*VLOOKUP(D184,Settings!$B$11:$E$18,4,0),0))</f>
        <v/>
      </c>
      <c r="L184" s="38">
        <f>IF(C184="","",N(E184)*IFERROR(VLOOKUP(C184,Products!$B$7:$E$156,4,0),0))</f>
        <v/>
      </c>
      <c r="M184" s="38">
        <f>IF(C184="","",J184-K184-L184-N(H184))</f>
        <v/>
      </c>
      <c r="N184" s="51">
        <f>IF(OR(C184="",N(J184)=0),"",M184/J184)</f>
        <v/>
      </c>
    </row>
    <row r="185" hidden="1">
      <c r="B185" s="53" t="n"/>
      <c r="C185" s="13" t="n"/>
      <c r="D185" s="13" t="n"/>
      <c r="E185" s="14" t="n"/>
      <c r="F185" s="19" t="n"/>
      <c r="G185" s="19" t="n"/>
      <c r="H185" s="19" t="n"/>
      <c r="I185" s="19" t="n"/>
      <c r="J185" s="38">
        <f>IF(C185="","",N(E185)*N(F185)+N(G185)-N(I185))</f>
        <v/>
      </c>
      <c r="K185" s="38">
        <f>IF(C185="","",IFERROR(J185*VLOOKUP(D185,Settings!$B$11:$E$18,2,0)+VLOOKUP(D185,Settings!$B$11:$E$18,3,0)+J185*VLOOKUP(D185,Settings!$B$11:$E$18,4,0),0))</f>
        <v/>
      </c>
      <c r="L185" s="38">
        <f>IF(C185="","",N(E185)*IFERROR(VLOOKUP(C185,Products!$B$7:$E$156,4,0),0))</f>
        <v/>
      </c>
      <c r="M185" s="38">
        <f>IF(C185="","",J185-K185-L185-N(H185))</f>
        <v/>
      </c>
      <c r="N185" s="51">
        <f>IF(OR(C185="",N(J185)=0),"",M185/J185)</f>
        <v/>
      </c>
    </row>
    <row r="186" hidden="1">
      <c r="B186" s="53" t="n"/>
      <c r="C186" s="13" t="n"/>
      <c r="D186" s="13" t="n"/>
      <c r="E186" s="14" t="n"/>
      <c r="F186" s="19" t="n"/>
      <c r="G186" s="19" t="n"/>
      <c r="H186" s="19" t="n"/>
      <c r="I186" s="19" t="n"/>
      <c r="J186" s="38">
        <f>IF(C186="","",N(E186)*N(F186)+N(G186)-N(I186))</f>
        <v/>
      </c>
      <c r="K186" s="38">
        <f>IF(C186="","",IFERROR(J186*VLOOKUP(D186,Settings!$B$11:$E$18,2,0)+VLOOKUP(D186,Settings!$B$11:$E$18,3,0)+J186*VLOOKUP(D186,Settings!$B$11:$E$18,4,0),0))</f>
        <v/>
      </c>
      <c r="L186" s="38">
        <f>IF(C186="","",N(E186)*IFERROR(VLOOKUP(C186,Products!$B$7:$E$156,4,0),0))</f>
        <v/>
      </c>
      <c r="M186" s="38">
        <f>IF(C186="","",J186-K186-L186-N(H186))</f>
        <v/>
      </c>
      <c r="N186" s="51">
        <f>IF(OR(C186="",N(J186)=0),"",M186/J186)</f>
        <v/>
      </c>
    </row>
    <row r="187" hidden="1">
      <c r="B187" s="53" t="n"/>
      <c r="C187" s="13" t="n"/>
      <c r="D187" s="13" t="n"/>
      <c r="E187" s="14" t="n"/>
      <c r="F187" s="19" t="n"/>
      <c r="G187" s="19" t="n"/>
      <c r="H187" s="19" t="n"/>
      <c r="I187" s="19" t="n"/>
      <c r="J187" s="38">
        <f>IF(C187="","",N(E187)*N(F187)+N(G187)-N(I187))</f>
        <v/>
      </c>
      <c r="K187" s="38">
        <f>IF(C187="","",IFERROR(J187*VLOOKUP(D187,Settings!$B$11:$E$18,2,0)+VLOOKUP(D187,Settings!$B$11:$E$18,3,0)+J187*VLOOKUP(D187,Settings!$B$11:$E$18,4,0),0))</f>
        <v/>
      </c>
      <c r="L187" s="38">
        <f>IF(C187="","",N(E187)*IFERROR(VLOOKUP(C187,Products!$B$7:$E$156,4,0),0))</f>
        <v/>
      </c>
      <c r="M187" s="38">
        <f>IF(C187="","",J187-K187-L187-N(H187))</f>
        <v/>
      </c>
      <c r="N187" s="51">
        <f>IF(OR(C187="",N(J187)=0),"",M187/J187)</f>
        <v/>
      </c>
    </row>
    <row r="188" hidden="1">
      <c r="B188" s="53" t="n"/>
      <c r="C188" s="13" t="n"/>
      <c r="D188" s="13" t="n"/>
      <c r="E188" s="14" t="n"/>
      <c r="F188" s="19" t="n"/>
      <c r="G188" s="19" t="n"/>
      <c r="H188" s="19" t="n"/>
      <c r="I188" s="19" t="n"/>
      <c r="J188" s="38">
        <f>IF(C188="","",N(E188)*N(F188)+N(G188)-N(I188))</f>
        <v/>
      </c>
      <c r="K188" s="38">
        <f>IF(C188="","",IFERROR(J188*VLOOKUP(D188,Settings!$B$11:$E$18,2,0)+VLOOKUP(D188,Settings!$B$11:$E$18,3,0)+J188*VLOOKUP(D188,Settings!$B$11:$E$18,4,0),0))</f>
        <v/>
      </c>
      <c r="L188" s="38">
        <f>IF(C188="","",N(E188)*IFERROR(VLOOKUP(C188,Products!$B$7:$E$156,4,0),0))</f>
        <v/>
      </c>
      <c r="M188" s="38">
        <f>IF(C188="","",J188-K188-L188-N(H188))</f>
        <v/>
      </c>
      <c r="N188" s="51">
        <f>IF(OR(C188="",N(J188)=0),"",M188/J188)</f>
        <v/>
      </c>
    </row>
    <row r="189" hidden="1">
      <c r="B189" s="53" t="n"/>
      <c r="C189" s="13" t="n"/>
      <c r="D189" s="13" t="n"/>
      <c r="E189" s="14" t="n"/>
      <c r="F189" s="19" t="n"/>
      <c r="G189" s="19" t="n"/>
      <c r="H189" s="19" t="n"/>
      <c r="I189" s="19" t="n"/>
      <c r="J189" s="38">
        <f>IF(C189="","",N(E189)*N(F189)+N(G189)-N(I189))</f>
        <v/>
      </c>
      <c r="K189" s="38">
        <f>IF(C189="","",IFERROR(J189*VLOOKUP(D189,Settings!$B$11:$E$18,2,0)+VLOOKUP(D189,Settings!$B$11:$E$18,3,0)+J189*VLOOKUP(D189,Settings!$B$11:$E$18,4,0),0))</f>
        <v/>
      </c>
      <c r="L189" s="38">
        <f>IF(C189="","",N(E189)*IFERROR(VLOOKUP(C189,Products!$B$7:$E$156,4,0),0))</f>
        <v/>
      </c>
      <c r="M189" s="38">
        <f>IF(C189="","",J189-K189-L189-N(H189))</f>
        <v/>
      </c>
      <c r="N189" s="51">
        <f>IF(OR(C189="",N(J189)=0),"",M189/J189)</f>
        <v/>
      </c>
    </row>
    <row r="190" hidden="1">
      <c r="B190" s="53" t="n"/>
      <c r="C190" s="13" t="n"/>
      <c r="D190" s="13" t="n"/>
      <c r="E190" s="14" t="n"/>
      <c r="F190" s="19" t="n"/>
      <c r="G190" s="19" t="n"/>
      <c r="H190" s="19" t="n"/>
      <c r="I190" s="19" t="n"/>
      <c r="J190" s="38">
        <f>IF(C190="","",N(E190)*N(F190)+N(G190)-N(I190))</f>
        <v/>
      </c>
      <c r="K190" s="38">
        <f>IF(C190="","",IFERROR(J190*VLOOKUP(D190,Settings!$B$11:$E$18,2,0)+VLOOKUP(D190,Settings!$B$11:$E$18,3,0)+J190*VLOOKUP(D190,Settings!$B$11:$E$18,4,0),0))</f>
        <v/>
      </c>
      <c r="L190" s="38">
        <f>IF(C190="","",N(E190)*IFERROR(VLOOKUP(C190,Products!$B$7:$E$156,4,0),0))</f>
        <v/>
      </c>
      <c r="M190" s="38">
        <f>IF(C190="","",J190-K190-L190-N(H190))</f>
        <v/>
      </c>
      <c r="N190" s="51">
        <f>IF(OR(C190="",N(J190)=0),"",M190/J190)</f>
        <v/>
      </c>
    </row>
    <row r="191" hidden="1">
      <c r="B191" s="53" t="n"/>
      <c r="C191" s="13" t="n"/>
      <c r="D191" s="13" t="n"/>
      <c r="E191" s="14" t="n"/>
      <c r="F191" s="19" t="n"/>
      <c r="G191" s="19" t="n"/>
      <c r="H191" s="19" t="n"/>
      <c r="I191" s="19" t="n"/>
      <c r="J191" s="38">
        <f>IF(C191="","",N(E191)*N(F191)+N(G191)-N(I191))</f>
        <v/>
      </c>
      <c r="K191" s="38">
        <f>IF(C191="","",IFERROR(J191*VLOOKUP(D191,Settings!$B$11:$E$18,2,0)+VLOOKUP(D191,Settings!$B$11:$E$18,3,0)+J191*VLOOKUP(D191,Settings!$B$11:$E$18,4,0),0))</f>
        <v/>
      </c>
      <c r="L191" s="38">
        <f>IF(C191="","",N(E191)*IFERROR(VLOOKUP(C191,Products!$B$7:$E$156,4,0),0))</f>
        <v/>
      </c>
      <c r="M191" s="38">
        <f>IF(C191="","",J191-K191-L191-N(H191))</f>
        <v/>
      </c>
      <c r="N191" s="51">
        <f>IF(OR(C191="",N(J191)=0),"",M191/J191)</f>
        <v/>
      </c>
    </row>
    <row r="192" hidden="1">
      <c r="B192" s="53" t="n"/>
      <c r="C192" s="13" t="n"/>
      <c r="D192" s="13" t="n"/>
      <c r="E192" s="14" t="n"/>
      <c r="F192" s="19" t="n"/>
      <c r="G192" s="19" t="n"/>
      <c r="H192" s="19" t="n"/>
      <c r="I192" s="19" t="n"/>
      <c r="J192" s="38">
        <f>IF(C192="","",N(E192)*N(F192)+N(G192)-N(I192))</f>
        <v/>
      </c>
      <c r="K192" s="38">
        <f>IF(C192="","",IFERROR(J192*VLOOKUP(D192,Settings!$B$11:$E$18,2,0)+VLOOKUP(D192,Settings!$B$11:$E$18,3,0)+J192*VLOOKUP(D192,Settings!$B$11:$E$18,4,0),0))</f>
        <v/>
      </c>
      <c r="L192" s="38">
        <f>IF(C192="","",N(E192)*IFERROR(VLOOKUP(C192,Products!$B$7:$E$156,4,0),0))</f>
        <v/>
      </c>
      <c r="M192" s="38">
        <f>IF(C192="","",J192-K192-L192-N(H192))</f>
        <v/>
      </c>
      <c r="N192" s="51">
        <f>IF(OR(C192="",N(J192)=0),"",M192/J192)</f>
        <v/>
      </c>
    </row>
    <row r="193" hidden="1">
      <c r="B193" s="53" t="n"/>
      <c r="C193" s="13" t="n"/>
      <c r="D193" s="13" t="n"/>
      <c r="E193" s="14" t="n"/>
      <c r="F193" s="19" t="n"/>
      <c r="G193" s="19" t="n"/>
      <c r="H193" s="19" t="n"/>
      <c r="I193" s="19" t="n"/>
      <c r="J193" s="38">
        <f>IF(C193="","",N(E193)*N(F193)+N(G193)-N(I193))</f>
        <v/>
      </c>
      <c r="K193" s="38">
        <f>IF(C193="","",IFERROR(J193*VLOOKUP(D193,Settings!$B$11:$E$18,2,0)+VLOOKUP(D193,Settings!$B$11:$E$18,3,0)+J193*VLOOKUP(D193,Settings!$B$11:$E$18,4,0),0))</f>
        <v/>
      </c>
      <c r="L193" s="38">
        <f>IF(C193="","",N(E193)*IFERROR(VLOOKUP(C193,Products!$B$7:$E$156,4,0),0))</f>
        <v/>
      </c>
      <c r="M193" s="38">
        <f>IF(C193="","",J193-K193-L193-N(H193))</f>
        <v/>
      </c>
      <c r="N193" s="51">
        <f>IF(OR(C193="",N(J193)=0),"",M193/J193)</f>
        <v/>
      </c>
    </row>
    <row r="194" hidden="1">
      <c r="B194" s="53" t="n"/>
      <c r="C194" s="13" t="n"/>
      <c r="D194" s="13" t="n"/>
      <c r="E194" s="14" t="n"/>
      <c r="F194" s="19" t="n"/>
      <c r="G194" s="19" t="n"/>
      <c r="H194" s="19" t="n"/>
      <c r="I194" s="19" t="n"/>
      <c r="J194" s="38">
        <f>IF(C194="","",N(E194)*N(F194)+N(G194)-N(I194))</f>
        <v/>
      </c>
      <c r="K194" s="38">
        <f>IF(C194="","",IFERROR(J194*VLOOKUP(D194,Settings!$B$11:$E$18,2,0)+VLOOKUP(D194,Settings!$B$11:$E$18,3,0)+J194*VLOOKUP(D194,Settings!$B$11:$E$18,4,0),0))</f>
        <v/>
      </c>
      <c r="L194" s="38">
        <f>IF(C194="","",N(E194)*IFERROR(VLOOKUP(C194,Products!$B$7:$E$156,4,0),0))</f>
        <v/>
      </c>
      <c r="M194" s="38">
        <f>IF(C194="","",J194-K194-L194-N(H194))</f>
        <v/>
      </c>
      <c r="N194" s="51">
        <f>IF(OR(C194="",N(J194)=0),"",M194/J194)</f>
        <v/>
      </c>
    </row>
    <row r="195" hidden="1">
      <c r="B195" s="53" t="n"/>
      <c r="C195" s="13" t="n"/>
      <c r="D195" s="13" t="n"/>
      <c r="E195" s="14" t="n"/>
      <c r="F195" s="19" t="n"/>
      <c r="G195" s="19" t="n"/>
      <c r="H195" s="19" t="n"/>
      <c r="I195" s="19" t="n"/>
      <c r="J195" s="38">
        <f>IF(C195="","",N(E195)*N(F195)+N(G195)-N(I195))</f>
        <v/>
      </c>
      <c r="K195" s="38">
        <f>IF(C195="","",IFERROR(J195*VLOOKUP(D195,Settings!$B$11:$E$18,2,0)+VLOOKUP(D195,Settings!$B$11:$E$18,3,0)+J195*VLOOKUP(D195,Settings!$B$11:$E$18,4,0),0))</f>
        <v/>
      </c>
      <c r="L195" s="38">
        <f>IF(C195="","",N(E195)*IFERROR(VLOOKUP(C195,Products!$B$7:$E$156,4,0),0))</f>
        <v/>
      </c>
      <c r="M195" s="38">
        <f>IF(C195="","",J195-K195-L195-N(H195))</f>
        <v/>
      </c>
      <c r="N195" s="51">
        <f>IF(OR(C195="",N(J195)=0),"",M195/J195)</f>
        <v/>
      </c>
    </row>
    <row r="196" hidden="1">
      <c r="B196" s="53" t="n"/>
      <c r="C196" s="13" t="n"/>
      <c r="D196" s="13" t="n"/>
      <c r="E196" s="14" t="n"/>
      <c r="F196" s="19" t="n"/>
      <c r="G196" s="19" t="n"/>
      <c r="H196" s="19" t="n"/>
      <c r="I196" s="19" t="n"/>
      <c r="J196" s="38">
        <f>IF(C196="","",N(E196)*N(F196)+N(G196)-N(I196))</f>
        <v/>
      </c>
      <c r="K196" s="38">
        <f>IF(C196="","",IFERROR(J196*VLOOKUP(D196,Settings!$B$11:$E$18,2,0)+VLOOKUP(D196,Settings!$B$11:$E$18,3,0)+J196*VLOOKUP(D196,Settings!$B$11:$E$18,4,0),0))</f>
        <v/>
      </c>
      <c r="L196" s="38">
        <f>IF(C196="","",N(E196)*IFERROR(VLOOKUP(C196,Products!$B$7:$E$156,4,0),0))</f>
        <v/>
      </c>
      <c r="M196" s="38">
        <f>IF(C196="","",J196-K196-L196-N(H196))</f>
        <v/>
      </c>
      <c r="N196" s="51">
        <f>IF(OR(C196="",N(J196)=0),"",M196/J196)</f>
        <v/>
      </c>
    </row>
    <row r="197" hidden="1">
      <c r="B197" s="53" t="n"/>
      <c r="C197" s="13" t="n"/>
      <c r="D197" s="13" t="n"/>
      <c r="E197" s="14" t="n"/>
      <c r="F197" s="19" t="n"/>
      <c r="G197" s="19" t="n"/>
      <c r="H197" s="19" t="n"/>
      <c r="I197" s="19" t="n"/>
      <c r="J197" s="38">
        <f>IF(C197="","",N(E197)*N(F197)+N(G197)-N(I197))</f>
        <v/>
      </c>
      <c r="K197" s="38">
        <f>IF(C197="","",IFERROR(J197*VLOOKUP(D197,Settings!$B$11:$E$18,2,0)+VLOOKUP(D197,Settings!$B$11:$E$18,3,0)+J197*VLOOKUP(D197,Settings!$B$11:$E$18,4,0),0))</f>
        <v/>
      </c>
      <c r="L197" s="38">
        <f>IF(C197="","",N(E197)*IFERROR(VLOOKUP(C197,Products!$B$7:$E$156,4,0),0))</f>
        <v/>
      </c>
      <c r="M197" s="38">
        <f>IF(C197="","",J197-K197-L197-N(H197))</f>
        <v/>
      </c>
      <c r="N197" s="51">
        <f>IF(OR(C197="",N(J197)=0),"",M197/J197)</f>
        <v/>
      </c>
    </row>
    <row r="198" hidden="1">
      <c r="B198" s="53" t="n"/>
      <c r="C198" s="13" t="n"/>
      <c r="D198" s="13" t="n"/>
      <c r="E198" s="14" t="n"/>
      <c r="F198" s="19" t="n"/>
      <c r="G198" s="19" t="n"/>
      <c r="H198" s="19" t="n"/>
      <c r="I198" s="19" t="n"/>
      <c r="J198" s="38">
        <f>IF(C198="","",N(E198)*N(F198)+N(G198)-N(I198))</f>
        <v/>
      </c>
      <c r="K198" s="38">
        <f>IF(C198="","",IFERROR(J198*VLOOKUP(D198,Settings!$B$11:$E$18,2,0)+VLOOKUP(D198,Settings!$B$11:$E$18,3,0)+J198*VLOOKUP(D198,Settings!$B$11:$E$18,4,0),0))</f>
        <v/>
      </c>
      <c r="L198" s="38">
        <f>IF(C198="","",N(E198)*IFERROR(VLOOKUP(C198,Products!$B$7:$E$156,4,0),0))</f>
        <v/>
      </c>
      <c r="M198" s="38">
        <f>IF(C198="","",J198-K198-L198-N(H198))</f>
        <v/>
      </c>
      <c r="N198" s="51">
        <f>IF(OR(C198="",N(J198)=0),"",M198/J198)</f>
        <v/>
      </c>
    </row>
    <row r="199" hidden="1">
      <c r="B199" s="53" t="n"/>
      <c r="C199" s="13" t="n"/>
      <c r="D199" s="13" t="n"/>
      <c r="E199" s="14" t="n"/>
      <c r="F199" s="19" t="n"/>
      <c r="G199" s="19" t="n"/>
      <c r="H199" s="19" t="n"/>
      <c r="I199" s="19" t="n"/>
      <c r="J199" s="38">
        <f>IF(C199="","",N(E199)*N(F199)+N(G199)-N(I199))</f>
        <v/>
      </c>
      <c r="K199" s="38">
        <f>IF(C199="","",IFERROR(J199*VLOOKUP(D199,Settings!$B$11:$E$18,2,0)+VLOOKUP(D199,Settings!$B$11:$E$18,3,0)+J199*VLOOKUP(D199,Settings!$B$11:$E$18,4,0),0))</f>
        <v/>
      </c>
      <c r="L199" s="38">
        <f>IF(C199="","",N(E199)*IFERROR(VLOOKUP(C199,Products!$B$7:$E$156,4,0),0))</f>
        <v/>
      </c>
      <c r="M199" s="38">
        <f>IF(C199="","",J199-K199-L199-N(H199))</f>
        <v/>
      </c>
      <c r="N199" s="51">
        <f>IF(OR(C199="",N(J199)=0),"",M199/J199)</f>
        <v/>
      </c>
    </row>
    <row r="200" hidden="1">
      <c r="B200" s="53" t="n"/>
      <c r="C200" s="13" t="n"/>
      <c r="D200" s="13" t="n"/>
      <c r="E200" s="14" t="n"/>
      <c r="F200" s="19" t="n"/>
      <c r="G200" s="19" t="n"/>
      <c r="H200" s="19" t="n"/>
      <c r="I200" s="19" t="n"/>
      <c r="J200" s="38">
        <f>IF(C200="","",N(E200)*N(F200)+N(G200)-N(I200))</f>
        <v/>
      </c>
      <c r="K200" s="38">
        <f>IF(C200="","",IFERROR(J200*VLOOKUP(D200,Settings!$B$11:$E$18,2,0)+VLOOKUP(D200,Settings!$B$11:$E$18,3,0)+J200*VLOOKUP(D200,Settings!$B$11:$E$18,4,0),0))</f>
        <v/>
      </c>
      <c r="L200" s="38">
        <f>IF(C200="","",N(E200)*IFERROR(VLOOKUP(C200,Products!$B$7:$E$156,4,0),0))</f>
        <v/>
      </c>
      <c r="M200" s="38">
        <f>IF(C200="","",J200-K200-L200-N(H200))</f>
        <v/>
      </c>
      <c r="N200" s="51">
        <f>IF(OR(C200="",N(J200)=0),"",M200/J200)</f>
        <v/>
      </c>
    </row>
    <row r="201" hidden="1">
      <c r="B201" s="53" t="n"/>
      <c r="C201" s="13" t="n"/>
      <c r="D201" s="13" t="n"/>
      <c r="E201" s="14" t="n"/>
      <c r="F201" s="19" t="n"/>
      <c r="G201" s="19" t="n"/>
      <c r="H201" s="19" t="n"/>
      <c r="I201" s="19" t="n"/>
      <c r="J201" s="38">
        <f>IF(C201="","",N(E201)*N(F201)+N(G201)-N(I201))</f>
        <v/>
      </c>
      <c r="K201" s="38">
        <f>IF(C201="","",IFERROR(J201*VLOOKUP(D201,Settings!$B$11:$E$18,2,0)+VLOOKUP(D201,Settings!$B$11:$E$18,3,0)+J201*VLOOKUP(D201,Settings!$B$11:$E$18,4,0),0))</f>
        <v/>
      </c>
      <c r="L201" s="38">
        <f>IF(C201="","",N(E201)*IFERROR(VLOOKUP(C201,Products!$B$7:$E$156,4,0),0))</f>
        <v/>
      </c>
      <c r="M201" s="38">
        <f>IF(C201="","",J201-K201-L201-N(H201))</f>
        <v/>
      </c>
      <c r="N201" s="51">
        <f>IF(OR(C201="",N(J201)=0),"",M201/J201)</f>
        <v/>
      </c>
    </row>
    <row r="202" hidden="1">
      <c r="B202" s="53" t="n"/>
      <c r="C202" s="13" t="n"/>
      <c r="D202" s="13" t="n"/>
      <c r="E202" s="14" t="n"/>
      <c r="F202" s="19" t="n"/>
      <c r="G202" s="19" t="n"/>
      <c r="H202" s="19" t="n"/>
      <c r="I202" s="19" t="n"/>
      <c r="J202" s="38">
        <f>IF(C202="","",N(E202)*N(F202)+N(G202)-N(I202))</f>
        <v/>
      </c>
      <c r="K202" s="38">
        <f>IF(C202="","",IFERROR(J202*VLOOKUP(D202,Settings!$B$11:$E$18,2,0)+VLOOKUP(D202,Settings!$B$11:$E$18,3,0)+J202*VLOOKUP(D202,Settings!$B$11:$E$18,4,0),0))</f>
        <v/>
      </c>
      <c r="L202" s="38">
        <f>IF(C202="","",N(E202)*IFERROR(VLOOKUP(C202,Products!$B$7:$E$156,4,0),0))</f>
        <v/>
      </c>
      <c r="M202" s="38">
        <f>IF(C202="","",J202-K202-L202-N(H202))</f>
        <v/>
      </c>
      <c r="N202" s="51">
        <f>IF(OR(C202="",N(J202)=0),"",M202/J202)</f>
        <v/>
      </c>
    </row>
    <row r="203" hidden="1">
      <c r="B203" s="53" t="n"/>
      <c r="C203" s="13" t="n"/>
      <c r="D203" s="13" t="n"/>
      <c r="E203" s="14" t="n"/>
      <c r="F203" s="19" t="n"/>
      <c r="G203" s="19" t="n"/>
      <c r="H203" s="19" t="n"/>
      <c r="I203" s="19" t="n"/>
      <c r="J203" s="38">
        <f>IF(C203="","",N(E203)*N(F203)+N(G203)-N(I203))</f>
        <v/>
      </c>
      <c r="K203" s="38">
        <f>IF(C203="","",IFERROR(J203*VLOOKUP(D203,Settings!$B$11:$E$18,2,0)+VLOOKUP(D203,Settings!$B$11:$E$18,3,0)+J203*VLOOKUP(D203,Settings!$B$11:$E$18,4,0),0))</f>
        <v/>
      </c>
      <c r="L203" s="38">
        <f>IF(C203="","",N(E203)*IFERROR(VLOOKUP(C203,Products!$B$7:$E$156,4,0),0))</f>
        <v/>
      </c>
      <c r="M203" s="38">
        <f>IF(C203="","",J203-K203-L203-N(H203))</f>
        <v/>
      </c>
      <c r="N203" s="51">
        <f>IF(OR(C203="",N(J203)=0),"",M203/J203)</f>
        <v/>
      </c>
    </row>
    <row r="204" hidden="1">
      <c r="B204" s="53" t="n"/>
      <c r="C204" s="13" t="n"/>
      <c r="D204" s="13" t="n"/>
      <c r="E204" s="14" t="n"/>
      <c r="F204" s="19" t="n"/>
      <c r="G204" s="19" t="n"/>
      <c r="H204" s="19" t="n"/>
      <c r="I204" s="19" t="n"/>
      <c r="J204" s="38">
        <f>IF(C204="","",N(E204)*N(F204)+N(G204)-N(I204))</f>
        <v/>
      </c>
      <c r="K204" s="38">
        <f>IF(C204="","",IFERROR(J204*VLOOKUP(D204,Settings!$B$11:$E$18,2,0)+VLOOKUP(D204,Settings!$B$11:$E$18,3,0)+J204*VLOOKUP(D204,Settings!$B$11:$E$18,4,0),0))</f>
        <v/>
      </c>
      <c r="L204" s="38">
        <f>IF(C204="","",N(E204)*IFERROR(VLOOKUP(C204,Products!$B$7:$E$156,4,0),0))</f>
        <v/>
      </c>
      <c r="M204" s="38">
        <f>IF(C204="","",J204-K204-L204-N(H204))</f>
        <v/>
      </c>
      <c r="N204" s="51">
        <f>IF(OR(C204="",N(J204)=0),"",M204/J204)</f>
        <v/>
      </c>
    </row>
    <row r="205" hidden="1">
      <c r="B205" s="53" t="n"/>
      <c r="C205" s="13" t="n"/>
      <c r="D205" s="13" t="n"/>
      <c r="E205" s="14" t="n"/>
      <c r="F205" s="19" t="n"/>
      <c r="G205" s="19" t="n"/>
      <c r="H205" s="19" t="n"/>
      <c r="I205" s="19" t="n"/>
      <c r="J205" s="38">
        <f>IF(C205="","",N(E205)*N(F205)+N(G205)-N(I205))</f>
        <v/>
      </c>
      <c r="K205" s="38">
        <f>IF(C205="","",IFERROR(J205*VLOOKUP(D205,Settings!$B$11:$E$18,2,0)+VLOOKUP(D205,Settings!$B$11:$E$18,3,0)+J205*VLOOKUP(D205,Settings!$B$11:$E$18,4,0),0))</f>
        <v/>
      </c>
      <c r="L205" s="38">
        <f>IF(C205="","",N(E205)*IFERROR(VLOOKUP(C205,Products!$B$7:$E$156,4,0),0))</f>
        <v/>
      </c>
      <c r="M205" s="38">
        <f>IF(C205="","",J205-K205-L205-N(H205))</f>
        <v/>
      </c>
      <c r="N205" s="51">
        <f>IF(OR(C205="",N(J205)=0),"",M205/J205)</f>
        <v/>
      </c>
    </row>
    <row r="206" hidden="1">
      <c r="B206" s="53" t="n"/>
      <c r="C206" s="13" t="n"/>
      <c r="D206" s="13" t="n"/>
      <c r="E206" s="14" t="n"/>
      <c r="F206" s="19" t="n"/>
      <c r="G206" s="19" t="n"/>
      <c r="H206" s="19" t="n"/>
      <c r="I206" s="19" t="n"/>
      <c r="J206" s="38">
        <f>IF(C206="","",N(E206)*N(F206)+N(G206)-N(I206))</f>
        <v/>
      </c>
      <c r="K206" s="38">
        <f>IF(C206="","",IFERROR(J206*VLOOKUP(D206,Settings!$B$11:$E$18,2,0)+VLOOKUP(D206,Settings!$B$11:$E$18,3,0)+J206*VLOOKUP(D206,Settings!$B$11:$E$18,4,0),0))</f>
        <v/>
      </c>
      <c r="L206" s="38">
        <f>IF(C206="","",N(E206)*IFERROR(VLOOKUP(C206,Products!$B$7:$E$156,4,0),0))</f>
        <v/>
      </c>
      <c r="M206" s="38">
        <f>IF(C206="","",J206-K206-L206-N(H206))</f>
        <v/>
      </c>
      <c r="N206" s="51">
        <f>IF(OR(C206="",N(J206)=0),"",M206/J206)</f>
        <v/>
      </c>
    </row>
    <row r="207" hidden="1">
      <c r="B207" s="53" t="n"/>
      <c r="C207" s="13" t="n"/>
      <c r="D207" s="13" t="n"/>
      <c r="E207" s="14" t="n"/>
      <c r="F207" s="19" t="n"/>
      <c r="G207" s="19" t="n"/>
      <c r="H207" s="19" t="n"/>
      <c r="I207" s="19" t="n"/>
      <c r="J207" s="38">
        <f>IF(C207="","",N(E207)*N(F207)+N(G207)-N(I207))</f>
        <v/>
      </c>
      <c r="K207" s="38">
        <f>IF(C207="","",IFERROR(J207*VLOOKUP(D207,Settings!$B$11:$E$18,2,0)+VLOOKUP(D207,Settings!$B$11:$E$18,3,0)+J207*VLOOKUP(D207,Settings!$B$11:$E$18,4,0),0))</f>
        <v/>
      </c>
      <c r="L207" s="38">
        <f>IF(C207="","",N(E207)*IFERROR(VLOOKUP(C207,Products!$B$7:$E$156,4,0),0))</f>
        <v/>
      </c>
      <c r="M207" s="38">
        <f>IF(C207="","",J207-K207-L207-N(H207))</f>
        <v/>
      </c>
      <c r="N207" s="51">
        <f>IF(OR(C207="",N(J207)=0),"",M207/J207)</f>
        <v/>
      </c>
    </row>
    <row r="208" hidden="1">
      <c r="B208" s="53" t="n"/>
      <c r="C208" s="13" t="n"/>
      <c r="D208" s="13" t="n"/>
      <c r="E208" s="14" t="n"/>
      <c r="F208" s="19" t="n"/>
      <c r="G208" s="19" t="n"/>
      <c r="H208" s="19" t="n"/>
      <c r="I208" s="19" t="n"/>
      <c r="J208" s="38">
        <f>IF(C208="","",N(E208)*N(F208)+N(G208)-N(I208))</f>
        <v/>
      </c>
      <c r="K208" s="38">
        <f>IF(C208="","",IFERROR(J208*VLOOKUP(D208,Settings!$B$11:$E$18,2,0)+VLOOKUP(D208,Settings!$B$11:$E$18,3,0)+J208*VLOOKUP(D208,Settings!$B$11:$E$18,4,0),0))</f>
        <v/>
      </c>
      <c r="L208" s="38">
        <f>IF(C208="","",N(E208)*IFERROR(VLOOKUP(C208,Products!$B$7:$E$156,4,0),0))</f>
        <v/>
      </c>
      <c r="M208" s="38">
        <f>IF(C208="","",J208-K208-L208-N(H208))</f>
        <v/>
      </c>
      <c r="N208" s="51">
        <f>IF(OR(C208="",N(J208)=0),"",M208/J208)</f>
        <v/>
      </c>
    </row>
    <row r="209" hidden="1">
      <c r="B209" s="53" t="n"/>
      <c r="C209" s="13" t="n"/>
      <c r="D209" s="13" t="n"/>
      <c r="E209" s="14" t="n"/>
      <c r="F209" s="19" t="n"/>
      <c r="G209" s="19" t="n"/>
      <c r="H209" s="19" t="n"/>
      <c r="I209" s="19" t="n"/>
      <c r="J209" s="38">
        <f>IF(C209="","",N(E209)*N(F209)+N(G209)-N(I209))</f>
        <v/>
      </c>
      <c r="K209" s="38">
        <f>IF(C209="","",IFERROR(J209*VLOOKUP(D209,Settings!$B$11:$E$18,2,0)+VLOOKUP(D209,Settings!$B$11:$E$18,3,0)+J209*VLOOKUP(D209,Settings!$B$11:$E$18,4,0),0))</f>
        <v/>
      </c>
      <c r="L209" s="38">
        <f>IF(C209="","",N(E209)*IFERROR(VLOOKUP(C209,Products!$B$7:$E$156,4,0),0))</f>
        <v/>
      </c>
      <c r="M209" s="38">
        <f>IF(C209="","",J209-K209-L209-N(H209))</f>
        <v/>
      </c>
      <c r="N209" s="51">
        <f>IF(OR(C209="",N(J209)=0),"",M209/J209)</f>
        <v/>
      </c>
    </row>
    <row r="210" hidden="1">
      <c r="B210" s="53" t="n"/>
      <c r="C210" s="13" t="n"/>
      <c r="D210" s="13" t="n"/>
      <c r="E210" s="14" t="n"/>
      <c r="F210" s="19" t="n"/>
      <c r="G210" s="19" t="n"/>
      <c r="H210" s="19" t="n"/>
      <c r="I210" s="19" t="n"/>
      <c r="J210" s="38">
        <f>IF(C210="","",N(E210)*N(F210)+N(G210)-N(I210))</f>
        <v/>
      </c>
      <c r="K210" s="38">
        <f>IF(C210="","",IFERROR(J210*VLOOKUP(D210,Settings!$B$11:$E$18,2,0)+VLOOKUP(D210,Settings!$B$11:$E$18,3,0)+J210*VLOOKUP(D210,Settings!$B$11:$E$18,4,0),0))</f>
        <v/>
      </c>
      <c r="L210" s="38">
        <f>IF(C210="","",N(E210)*IFERROR(VLOOKUP(C210,Products!$B$7:$E$156,4,0),0))</f>
        <v/>
      </c>
      <c r="M210" s="38">
        <f>IF(C210="","",J210-K210-L210-N(H210))</f>
        <v/>
      </c>
      <c r="N210" s="51">
        <f>IF(OR(C210="",N(J210)=0),"",M210/J210)</f>
        <v/>
      </c>
    </row>
    <row r="211" hidden="1">
      <c r="B211" s="53" t="n"/>
      <c r="C211" s="13" t="n"/>
      <c r="D211" s="13" t="n"/>
      <c r="E211" s="14" t="n"/>
      <c r="F211" s="19" t="n"/>
      <c r="G211" s="19" t="n"/>
      <c r="H211" s="19" t="n"/>
      <c r="I211" s="19" t="n"/>
      <c r="J211" s="38">
        <f>IF(C211="","",N(E211)*N(F211)+N(G211)-N(I211))</f>
        <v/>
      </c>
      <c r="K211" s="38">
        <f>IF(C211="","",IFERROR(J211*VLOOKUP(D211,Settings!$B$11:$E$18,2,0)+VLOOKUP(D211,Settings!$B$11:$E$18,3,0)+J211*VLOOKUP(D211,Settings!$B$11:$E$18,4,0),0))</f>
        <v/>
      </c>
      <c r="L211" s="38">
        <f>IF(C211="","",N(E211)*IFERROR(VLOOKUP(C211,Products!$B$7:$E$156,4,0),0))</f>
        <v/>
      </c>
      <c r="M211" s="38">
        <f>IF(C211="","",J211-K211-L211-N(H211))</f>
        <v/>
      </c>
      <c r="N211" s="51">
        <f>IF(OR(C211="",N(J211)=0),"",M211/J211)</f>
        <v/>
      </c>
    </row>
    <row r="212" hidden="1">
      <c r="B212" s="53" t="n"/>
      <c r="C212" s="13" t="n"/>
      <c r="D212" s="13" t="n"/>
      <c r="E212" s="14" t="n"/>
      <c r="F212" s="19" t="n"/>
      <c r="G212" s="19" t="n"/>
      <c r="H212" s="19" t="n"/>
      <c r="I212" s="19" t="n"/>
      <c r="J212" s="38">
        <f>IF(C212="","",N(E212)*N(F212)+N(G212)-N(I212))</f>
        <v/>
      </c>
      <c r="K212" s="38">
        <f>IF(C212="","",IFERROR(J212*VLOOKUP(D212,Settings!$B$11:$E$18,2,0)+VLOOKUP(D212,Settings!$B$11:$E$18,3,0)+J212*VLOOKUP(D212,Settings!$B$11:$E$18,4,0),0))</f>
        <v/>
      </c>
      <c r="L212" s="38">
        <f>IF(C212="","",N(E212)*IFERROR(VLOOKUP(C212,Products!$B$7:$E$156,4,0),0))</f>
        <v/>
      </c>
      <c r="M212" s="38">
        <f>IF(C212="","",J212-K212-L212-N(H212))</f>
        <v/>
      </c>
      <c r="N212" s="51">
        <f>IF(OR(C212="",N(J212)=0),"",M212/J212)</f>
        <v/>
      </c>
    </row>
    <row r="213" hidden="1">
      <c r="B213" s="53" t="n"/>
      <c r="C213" s="13" t="n"/>
      <c r="D213" s="13" t="n"/>
      <c r="E213" s="14" t="n"/>
      <c r="F213" s="19" t="n"/>
      <c r="G213" s="19" t="n"/>
      <c r="H213" s="19" t="n"/>
      <c r="I213" s="19" t="n"/>
      <c r="J213" s="38">
        <f>IF(C213="","",N(E213)*N(F213)+N(G213)-N(I213))</f>
        <v/>
      </c>
      <c r="K213" s="38">
        <f>IF(C213="","",IFERROR(J213*VLOOKUP(D213,Settings!$B$11:$E$18,2,0)+VLOOKUP(D213,Settings!$B$11:$E$18,3,0)+J213*VLOOKUP(D213,Settings!$B$11:$E$18,4,0),0))</f>
        <v/>
      </c>
      <c r="L213" s="38">
        <f>IF(C213="","",N(E213)*IFERROR(VLOOKUP(C213,Products!$B$7:$E$156,4,0),0))</f>
        <v/>
      </c>
      <c r="M213" s="38">
        <f>IF(C213="","",J213-K213-L213-N(H213))</f>
        <v/>
      </c>
      <c r="N213" s="51">
        <f>IF(OR(C213="",N(J213)=0),"",M213/J213)</f>
        <v/>
      </c>
    </row>
    <row r="214" hidden="1">
      <c r="B214" s="53" t="n"/>
      <c r="C214" s="13" t="n"/>
      <c r="D214" s="13" t="n"/>
      <c r="E214" s="14" t="n"/>
      <c r="F214" s="19" t="n"/>
      <c r="G214" s="19" t="n"/>
      <c r="H214" s="19" t="n"/>
      <c r="I214" s="19" t="n"/>
      <c r="J214" s="38">
        <f>IF(C214="","",N(E214)*N(F214)+N(G214)-N(I214))</f>
        <v/>
      </c>
      <c r="K214" s="38">
        <f>IF(C214="","",IFERROR(J214*VLOOKUP(D214,Settings!$B$11:$E$18,2,0)+VLOOKUP(D214,Settings!$B$11:$E$18,3,0)+J214*VLOOKUP(D214,Settings!$B$11:$E$18,4,0),0))</f>
        <v/>
      </c>
      <c r="L214" s="38">
        <f>IF(C214="","",N(E214)*IFERROR(VLOOKUP(C214,Products!$B$7:$E$156,4,0),0))</f>
        <v/>
      </c>
      <c r="M214" s="38">
        <f>IF(C214="","",J214-K214-L214-N(H214))</f>
        <v/>
      </c>
      <c r="N214" s="51">
        <f>IF(OR(C214="",N(J214)=0),"",M214/J214)</f>
        <v/>
      </c>
    </row>
    <row r="215" hidden="1">
      <c r="B215" s="53" t="n"/>
      <c r="C215" s="13" t="n"/>
      <c r="D215" s="13" t="n"/>
      <c r="E215" s="14" t="n"/>
      <c r="F215" s="19" t="n"/>
      <c r="G215" s="19" t="n"/>
      <c r="H215" s="19" t="n"/>
      <c r="I215" s="19" t="n"/>
      <c r="J215" s="38">
        <f>IF(C215="","",N(E215)*N(F215)+N(G215)-N(I215))</f>
        <v/>
      </c>
      <c r="K215" s="38">
        <f>IF(C215="","",IFERROR(J215*VLOOKUP(D215,Settings!$B$11:$E$18,2,0)+VLOOKUP(D215,Settings!$B$11:$E$18,3,0)+J215*VLOOKUP(D215,Settings!$B$11:$E$18,4,0),0))</f>
        <v/>
      </c>
      <c r="L215" s="38">
        <f>IF(C215="","",N(E215)*IFERROR(VLOOKUP(C215,Products!$B$7:$E$156,4,0),0))</f>
        <v/>
      </c>
      <c r="M215" s="38">
        <f>IF(C215="","",J215-K215-L215-N(H215))</f>
        <v/>
      </c>
      <c r="N215" s="51">
        <f>IF(OR(C215="",N(J215)=0),"",M215/J215)</f>
        <v/>
      </c>
    </row>
    <row r="216" hidden="1">
      <c r="B216" s="53" t="n"/>
      <c r="C216" s="13" t="n"/>
      <c r="D216" s="13" t="n"/>
      <c r="E216" s="14" t="n"/>
      <c r="F216" s="19" t="n"/>
      <c r="G216" s="19" t="n"/>
      <c r="H216" s="19" t="n"/>
      <c r="I216" s="19" t="n"/>
      <c r="J216" s="38">
        <f>IF(C216="","",N(E216)*N(F216)+N(G216)-N(I216))</f>
        <v/>
      </c>
      <c r="K216" s="38">
        <f>IF(C216="","",IFERROR(J216*VLOOKUP(D216,Settings!$B$11:$E$18,2,0)+VLOOKUP(D216,Settings!$B$11:$E$18,3,0)+J216*VLOOKUP(D216,Settings!$B$11:$E$18,4,0),0))</f>
        <v/>
      </c>
      <c r="L216" s="38">
        <f>IF(C216="","",N(E216)*IFERROR(VLOOKUP(C216,Products!$B$7:$E$156,4,0),0))</f>
        <v/>
      </c>
      <c r="M216" s="38">
        <f>IF(C216="","",J216-K216-L216-N(H216))</f>
        <v/>
      </c>
      <c r="N216" s="51">
        <f>IF(OR(C216="",N(J216)=0),"",M216/J216)</f>
        <v/>
      </c>
    </row>
    <row r="217" hidden="1">
      <c r="B217" s="53" t="n"/>
      <c r="C217" s="13" t="n"/>
      <c r="D217" s="13" t="n"/>
      <c r="E217" s="14" t="n"/>
      <c r="F217" s="19" t="n"/>
      <c r="G217" s="19" t="n"/>
      <c r="H217" s="19" t="n"/>
      <c r="I217" s="19" t="n"/>
      <c r="J217" s="38">
        <f>IF(C217="","",N(E217)*N(F217)+N(G217)-N(I217))</f>
        <v/>
      </c>
      <c r="K217" s="38">
        <f>IF(C217="","",IFERROR(J217*VLOOKUP(D217,Settings!$B$11:$E$18,2,0)+VLOOKUP(D217,Settings!$B$11:$E$18,3,0)+J217*VLOOKUP(D217,Settings!$B$11:$E$18,4,0),0))</f>
        <v/>
      </c>
      <c r="L217" s="38">
        <f>IF(C217="","",N(E217)*IFERROR(VLOOKUP(C217,Products!$B$7:$E$156,4,0),0))</f>
        <v/>
      </c>
      <c r="M217" s="38">
        <f>IF(C217="","",J217-K217-L217-N(H217))</f>
        <v/>
      </c>
      <c r="N217" s="51">
        <f>IF(OR(C217="",N(J217)=0),"",M217/J217)</f>
        <v/>
      </c>
    </row>
    <row r="218" hidden="1">
      <c r="B218" s="53" t="n"/>
      <c r="C218" s="13" t="n"/>
      <c r="D218" s="13" t="n"/>
      <c r="E218" s="14" t="n"/>
      <c r="F218" s="19" t="n"/>
      <c r="G218" s="19" t="n"/>
      <c r="H218" s="19" t="n"/>
      <c r="I218" s="19" t="n"/>
      <c r="J218" s="38">
        <f>IF(C218="","",N(E218)*N(F218)+N(G218)-N(I218))</f>
        <v/>
      </c>
      <c r="K218" s="38">
        <f>IF(C218="","",IFERROR(J218*VLOOKUP(D218,Settings!$B$11:$E$18,2,0)+VLOOKUP(D218,Settings!$B$11:$E$18,3,0)+J218*VLOOKUP(D218,Settings!$B$11:$E$18,4,0),0))</f>
        <v/>
      </c>
      <c r="L218" s="38">
        <f>IF(C218="","",N(E218)*IFERROR(VLOOKUP(C218,Products!$B$7:$E$156,4,0),0))</f>
        <v/>
      </c>
      <c r="M218" s="38">
        <f>IF(C218="","",J218-K218-L218-N(H218))</f>
        <v/>
      </c>
      <c r="N218" s="51">
        <f>IF(OR(C218="",N(J218)=0),"",M218/J218)</f>
        <v/>
      </c>
    </row>
    <row r="219" hidden="1">
      <c r="B219" s="53" t="n"/>
      <c r="C219" s="13" t="n"/>
      <c r="D219" s="13" t="n"/>
      <c r="E219" s="14" t="n"/>
      <c r="F219" s="19" t="n"/>
      <c r="G219" s="19" t="n"/>
      <c r="H219" s="19" t="n"/>
      <c r="I219" s="19" t="n"/>
      <c r="J219" s="38">
        <f>IF(C219="","",N(E219)*N(F219)+N(G219)-N(I219))</f>
        <v/>
      </c>
      <c r="K219" s="38">
        <f>IF(C219="","",IFERROR(J219*VLOOKUP(D219,Settings!$B$11:$E$18,2,0)+VLOOKUP(D219,Settings!$B$11:$E$18,3,0)+J219*VLOOKUP(D219,Settings!$B$11:$E$18,4,0),0))</f>
        <v/>
      </c>
      <c r="L219" s="38">
        <f>IF(C219="","",N(E219)*IFERROR(VLOOKUP(C219,Products!$B$7:$E$156,4,0),0))</f>
        <v/>
      </c>
      <c r="M219" s="38">
        <f>IF(C219="","",J219-K219-L219-N(H219))</f>
        <v/>
      </c>
      <c r="N219" s="51">
        <f>IF(OR(C219="",N(J219)=0),"",M219/J219)</f>
        <v/>
      </c>
    </row>
    <row r="220" hidden="1">
      <c r="B220" s="53" t="n"/>
      <c r="C220" s="13" t="n"/>
      <c r="D220" s="13" t="n"/>
      <c r="E220" s="14" t="n"/>
      <c r="F220" s="19" t="n"/>
      <c r="G220" s="19" t="n"/>
      <c r="H220" s="19" t="n"/>
      <c r="I220" s="19" t="n"/>
      <c r="J220" s="38">
        <f>IF(C220="","",N(E220)*N(F220)+N(G220)-N(I220))</f>
        <v/>
      </c>
      <c r="K220" s="38">
        <f>IF(C220="","",IFERROR(J220*VLOOKUP(D220,Settings!$B$11:$E$18,2,0)+VLOOKUP(D220,Settings!$B$11:$E$18,3,0)+J220*VLOOKUP(D220,Settings!$B$11:$E$18,4,0),0))</f>
        <v/>
      </c>
      <c r="L220" s="38">
        <f>IF(C220="","",N(E220)*IFERROR(VLOOKUP(C220,Products!$B$7:$E$156,4,0),0))</f>
        <v/>
      </c>
      <c r="M220" s="38">
        <f>IF(C220="","",J220-K220-L220-N(H220))</f>
        <v/>
      </c>
      <c r="N220" s="51">
        <f>IF(OR(C220="",N(J220)=0),"",M220/J220)</f>
        <v/>
      </c>
    </row>
    <row r="221" hidden="1">
      <c r="B221" s="53" t="n"/>
      <c r="C221" s="13" t="n"/>
      <c r="D221" s="13" t="n"/>
      <c r="E221" s="14" t="n"/>
      <c r="F221" s="19" t="n"/>
      <c r="G221" s="19" t="n"/>
      <c r="H221" s="19" t="n"/>
      <c r="I221" s="19" t="n"/>
      <c r="J221" s="38">
        <f>IF(C221="","",N(E221)*N(F221)+N(G221)-N(I221))</f>
        <v/>
      </c>
      <c r="K221" s="38">
        <f>IF(C221="","",IFERROR(J221*VLOOKUP(D221,Settings!$B$11:$E$18,2,0)+VLOOKUP(D221,Settings!$B$11:$E$18,3,0)+J221*VLOOKUP(D221,Settings!$B$11:$E$18,4,0),0))</f>
        <v/>
      </c>
      <c r="L221" s="38">
        <f>IF(C221="","",N(E221)*IFERROR(VLOOKUP(C221,Products!$B$7:$E$156,4,0),0))</f>
        <v/>
      </c>
      <c r="M221" s="38">
        <f>IF(C221="","",J221-K221-L221-N(H221))</f>
        <v/>
      </c>
      <c r="N221" s="51">
        <f>IF(OR(C221="",N(J221)=0),"",M221/J221)</f>
        <v/>
      </c>
    </row>
    <row r="222" hidden="1">
      <c r="B222" s="53" t="n"/>
      <c r="C222" s="13" t="n"/>
      <c r="D222" s="13" t="n"/>
      <c r="E222" s="14" t="n"/>
      <c r="F222" s="19" t="n"/>
      <c r="G222" s="19" t="n"/>
      <c r="H222" s="19" t="n"/>
      <c r="I222" s="19" t="n"/>
      <c r="J222" s="38">
        <f>IF(C222="","",N(E222)*N(F222)+N(G222)-N(I222))</f>
        <v/>
      </c>
      <c r="K222" s="38">
        <f>IF(C222="","",IFERROR(J222*VLOOKUP(D222,Settings!$B$11:$E$18,2,0)+VLOOKUP(D222,Settings!$B$11:$E$18,3,0)+J222*VLOOKUP(D222,Settings!$B$11:$E$18,4,0),0))</f>
        <v/>
      </c>
      <c r="L222" s="38">
        <f>IF(C222="","",N(E222)*IFERROR(VLOOKUP(C222,Products!$B$7:$E$156,4,0),0))</f>
        <v/>
      </c>
      <c r="M222" s="38">
        <f>IF(C222="","",J222-K222-L222-N(H222))</f>
        <v/>
      </c>
      <c r="N222" s="51">
        <f>IF(OR(C222="",N(J222)=0),"",M222/J222)</f>
        <v/>
      </c>
    </row>
    <row r="223" hidden="1">
      <c r="B223" s="53" t="n"/>
      <c r="C223" s="13" t="n"/>
      <c r="D223" s="13" t="n"/>
      <c r="E223" s="14" t="n"/>
      <c r="F223" s="19" t="n"/>
      <c r="G223" s="19" t="n"/>
      <c r="H223" s="19" t="n"/>
      <c r="I223" s="19" t="n"/>
      <c r="J223" s="38">
        <f>IF(C223="","",N(E223)*N(F223)+N(G223)-N(I223))</f>
        <v/>
      </c>
      <c r="K223" s="38">
        <f>IF(C223="","",IFERROR(J223*VLOOKUP(D223,Settings!$B$11:$E$18,2,0)+VLOOKUP(D223,Settings!$B$11:$E$18,3,0)+J223*VLOOKUP(D223,Settings!$B$11:$E$18,4,0),0))</f>
        <v/>
      </c>
      <c r="L223" s="38">
        <f>IF(C223="","",N(E223)*IFERROR(VLOOKUP(C223,Products!$B$7:$E$156,4,0),0))</f>
        <v/>
      </c>
      <c r="M223" s="38">
        <f>IF(C223="","",J223-K223-L223-N(H223))</f>
        <v/>
      </c>
      <c r="N223" s="51">
        <f>IF(OR(C223="",N(J223)=0),"",M223/J223)</f>
        <v/>
      </c>
    </row>
    <row r="224" hidden="1">
      <c r="B224" s="53" t="n"/>
      <c r="C224" s="13" t="n"/>
      <c r="D224" s="13" t="n"/>
      <c r="E224" s="14" t="n"/>
      <c r="F224" s="19" t="n"/>
      <c r="G224" s="19" t="n"/>
      <c r="H224" s="19" t="n"/>
      <c r="I224" s="19" t="n"/>
      <c r="J224" s="38">
        <f>IF(C224="","",N(E224)*N(F224)+N(G224)-N(I224))</f>
        <v/>
      </c>
      <c r="K224" s="38">
        <f>IF(C224="","",IFERROR(J224*VLOOKUP(D224,Settings!$B$11:$E$18,2,0)+VLOOKUP(D224,Settings!$B$11:$E$18,3,0)+J224*VLOOKUP(D224,Settings!$B$11:$E$18,4,0),0))</f>
        <v/>
      </c>
      <c r="L224" s="38">
        <f>IF(C224="","",N(E224)*IFERROR(VLOOKUP(C224,Products!$B$7:$E$156,4,0),0))</f>
        <v/>
      </c>
      <c r="M224" s="38">
        <f>IF(C224="","",J224-K224-L224-N(H224))</f>
        <v/>
      </c>
      <c r="N224" s="51">
        <f>IF(OR(C224="",N(J224)=0),"",M224/J224)</f>
        <v/>
      </c>
    </row>
    <row r="225" hidden="1">
      <c r="B225" s="53" t="n"/>
      <c r="C225" s="13" t="n"/>
      <c r="D225" s="13" t="n"/>
      <c r="E225" s="14" t="n"/>
      <c r="F225" s="19" t="n"/>
      <c r="G225" s="19" t="n"/>
      <c r="H225" s="19" t="n"/>
      <c r="I225" s="19" t="n"/>
      <c r="J225" s="38">
        <f>IF(C225="","",N(E225)*N(F225)+N(G225)-N(I225))</f>
        <v/>
      </c>
      <c r="K225" s="38">
        <f>IF(C225="","",IFERROR(J225*VLOOKUP(D225,Settings!$B$11:$E$18,2,0)+VLOOKUP(D225,Settings!$B$11:$E$18,3,0)+J225*VLOOKUP(D225,Settings!$B$11:$E$18,4,0),0))</f>
        <v/>
      </c>
      <c r="L225" s="38">
        <f>IF(C225="","",N(E225)*IFERROR(VLOOKUP(C225,Products!$B$7:$E$156,4,0),0))</f>
        <v/>
      </c>
      <c r="M225" s="38">
        <f>IF(C225="","",J225-K225-L225-N(H225))</f>
        <v/>
      </c>
      <c r="N225" s="51">
        <f>IF(OR(C225="",N(J225)=0),"",M225/J225)</f>
        <v/>
      </c>
    </row>
    <row r="226" hidden="1">
      <c r="B226" s="53" t="n"/>
      <c r="C226" s="13" t="n"/>
      <c r="D226" s="13" t="n"/>
      <c r="E226" s="14" t="n"/>
      <c r="F226" s="19" t="n"/>
      <c r="G226" s="19" t="n"/>
      <c r="H226" s="19" t="n"/>
      <c r="I226" s="19" t="n"/>
      <c r="J226" s="38">
        <f>IF(C226="","",N(E226)*N(F226)+N(G226)-N(I226))</f>
        <v/>
      </c>
      <c r="K226" s="38">
        <f>IF(C226="","",IFERROR(J226*VLOOKUP(D226,Settings!$B$11:$E$18,2,0)+VLOOKUP(D226,Settings!$B$11:$E$18,3,0)+J226*VLOOKUP(D226,Settings!$B$11:$E$18,4,0),0))</f>
        <v/>
      </c>
      <c r="L226" s="38">
        <f>IF(C226="","",N(E226)*IFERROR(VLOOKUP(C226,Products!$B$7:$E$156,4,0),0))</f>
        <v/>
      </c>
      <c r="M226" s="38">
        <f>IF(C226="","",J226-K226-L226-N(H226))</f>
        <v/>
      </c>
      <c r="N226" s="51">
        <f>IF(OR(C226="",N(J226)=0),"",M226/J226)</f>
        <v/>
      </c>
    </row>
    <row r="227" hidden="1">
      <c r="B227" s="53" t="n"/>
      <c r="C227" s="13" t="n"/>
      <c r="D227" s="13" t="n"/>
      <c r="E227" s="14" t="n"/>
      <c r="F227" s="19" t="n"/>
      <c r="G227" s="19" t="n"/>
      <c r="H227" s="19" t="n"/>
      <c r="I227" s="19" t="n"/>
      <c r="J227" s="38">
        <f>IF(C227="","",N(E227)*N(F227)+N(G227)-N(I227))</f>
        <v/>
      </c>
      <c r="K227" s="38">
        <f>IF(C227="","",IFERROR(J227*VLOOKUP(D227,Settings!$B$11:$E$18,2,0)+VLOOKUP(D227,Settings!$B$11:$E$18,3,0)+J227*VLOOKUP(D227,Settings!$B$11:$E$18,4,0),0))</f>
        <v/>
      </c>
      <c r="L227" s="38">
        <f>IF(C227="","",N(E227)*IFERROR(VLOOKUP(C227,Products!$B$7:$E$156,4,0),0))</f>
        <v/>
      </c>
      <c r="M227" s="38">
        <f>IF(C227="","",J227-K227-L227-N(H227))</f>
        <v/>
      </c>
      <c r="N227" s="51">
        <f>IF(OR(C227="",N(J227)=0),"",M227/J227)</f>
        <v/>
      </c>
    </row>
    <row r="228" hidden="1">
      <c r="B228" s="53" t="n"/>
      <c r="C228" s="13" t="n"/>
      <c r="D228" s="13" t="n"/>
      <c r="E228" s="14" t="n"/>
      <c r="F228" s="19" t="n"/>
      <c r="G228" s="19" t="n"/>
      <c r="H228" s="19" t="n"/>
      <c r="I228" s="19" t="n"/>
      <c r="J228" s="38">
        <f>IF(C228="","",N(E228)*N(F228)+N(G228)-N(I228))</f>
        <v/>
      </c>
      <c r="K228" s="38">
        <f>IF(C228="","",IFERROR(J228*VLOOKUP(D228,Settings!$B$11:$E$18,2,0)+VLOOKUP(D228,Settings!$B$11:$E$18,3,0)+J228*VLOOKUP(D228,Settings!$B$11:$E$18,4,0),0))</f>
        <v/>
      </c>
      <c r="L228" s="38">
        <f>IF(C228="","",N(E228)*IFERROR(VLOOKUP(C228,Products!$B$7:$E$156,4,0),0))</f>
        <v/>
      </c>
      <c r="M228" s="38">
        <f>IF(C228="","",J228-K228-L228-N(H228))</f>
        <v/>
      </c>
      <c r="N228" s="51">
        <f>IF(OR(C228="",N(J228)=0),"",M228/J228)</f>
        <v/>
      </c>
    </row>
    <row r="229" hidden="1">
      <c r="B229" s="53" t="n"/>
      <c r="C229" s="13" t="n"/>
      <c r="D229" s="13" t="n"/>
      <c r="E229" s="14" t="n"/>
      <c r="F229" s="19" t="n"/>
      <c r="G229" s="19" t="n"/>
      <c r="H229" s="19" t="n"/>
      <c r="I229" s="19" t="n"/>
      <c r="J229" s="38">
        <f>IF(C229="","",N(E229)*N(F229)+N(G229)-N(I229))</f>
        <v/>
      </c>
      <c r="K229" s="38">
        <f>IF(C229="","",IFERROR(J229*VLOOKUP(D229,Settings!$B$11:$E$18,2,0)+VLOOKUP(D229,Settings!$B$11:$E$18,3,0)+J229*VLOOKUP(D229,Settings!$B$11:$E$18,4,0),0))</f>
        <v/>
      </c>
      <c r="L229" s="38">
        <f>IF(C229="","",N(E229)*IFERROR(VLOOKUP(C229,Products!$B$7:$E$156,4,0),0))</f>
        <v/>
      </c>
      <c r="M229" s="38">
        <f>IF(C229="","",J229-K229-L229-N(H229))</f>
        <v/>
      </c>
      <c r="N229" s="51">
        <f>IF(OR(C229="",N(J229)=0),"",M229/J229)</f>
        <v/>
      </c>
    </row>
    <row r="230" hidden="1">
      <c r="B230" s="53" t="n"/>
      <c r="C230" s="13" t="n"/>
      <c r="D230" s="13" t="n"/>
      <c r="E230" s="14" t="n"/>
      <c r="F230" s="19" t="n"/>
      <c r="G230" s="19" t="n"/>
      <c r="H230" s="19" t="n"/>
      <c r="I230" s="19" t="n"/>
      <c r="J230" s="38">
        <f>IF(C230="","",N(E230)*N(F230)+N(G230)-N(I230))</f>
        <v/>
      </c>
      <c r="K230" s="38">
        <f>IF(C230="","",IFERROR(J230*VLOOKUP(D230,Settings!$B$11:$E$18,2,0)+VLOOKUP(D230,Settings!$B$11:$E$18,3,0)+J230*VLOOKUP(D230,Settings!$B$11:$E$18,4,0),0))</f>
        <v/>
      </c>
      <c r="L230" s="38">
        <f>IF(C230="","",N(E230)*IFERROR(VLOOKUP(C230,Products!$B$7:$E$156,4,0),0))</f>
        <v/>
      </c>
      <c r="M230" s="38">
        <f>IF(C230="","",J230-K230-L230-N(H230))</f>
        <v/>
      </c>
      <c r="N230" s="51">
        <f>IF(OR(C230="",N(J230)=0),"",M230/J230)</f>
        <v/>
      </c>
    </row>
    <row r="231" hidden="1">
      <c r="B231" s="53" t="n"/>
      <c r="C231" s="13" t="n"/>
      <c r="D231" s="13" t="n"/>
      <c r="E231" s="14" t="n"/>
      <c r="F231" s="19" t="n"/>
      <c r="G231" s="19" t="n"/>
      <c r="H231" s="19" t="n"/>
      <c r="I231" s="19" t="n"/>
      <c r="J231" s="38">
        <f>IF(C231="","",N(E231)*N(F231)+N(G231)-N(I231))</f>
        <v/>
      </c>
      <c r="K231" s="38">
        <f>IF(C231="","",IFERROR(J231*VLOOKUP(D231,Settings!$B$11:$E$18,2,0)+VLOOKUP(D231,Settings!$B$11:$E$18,3,0)+J231*VLOOKUP(D231,Settings!$B$11:$E$18,4,0),0))</f>
        <v/>
      </c>
      <c r="L231" s="38">
        <f>IF(C231="","",N(E231)*IFERROR(VLOOKUP(C231,Products!$B$7:$E$156,4,0),0))</f>
        <v/>
      </c>
      <c r="M231" s="38">
        <f>IF(C231="","",J231-K231-L231-N(H231))</f>
        <v/>
      </c>
      <c r="N231" s="51">
        <f>IF(OR(C231="",N(J231)=0),"",M231/J231)</f>
        <v/>
      </c>
    </row>
    <row r="232" hidden="1">
      <c r="B232" s="53" t="n"/>
      <c r="C232" s="13" t="n"/>
      <c r="D232" s="13" t="n"/>
      <c r="E232" s="14" t="n"/>
      <c r="F232" s="19" t="n"/>
      <c r="G232" s="19" t="n"/>
      <c r="H232" s="19" t="n"/>
      <c r="I232" s="19" t="n"/>
      <c r="J232" s="38">
        <f>IF(C232="","",N(E232)*N(F232)+N(G232)-N(I232))</f>
        <v/>
      </c>
      <c r="K232" s="38">
        <f>IF(C232="","",IFERROR(J232*VLOOKUP(D232,Settings!$B$11:$E$18,2,0)+VLOOKUP(D232,Settings!$B$11:$E$18,3,0)+J232*VLOOKUP(D232,Settings!$B$11:$E$18,4,0),0))</f>
        <v/>
      </c>
      <c r="L232" s="38">
        <f>IF(C232="","",N(E232)*IFERROR(VLOOKUP(C232,Products!$B$7:$E$156,4,0),0))</f>
        <v/>
      </c>
      <c r="M232" s="38">
        <f>IF(C232="","",J232-K232-L232-N(H232))</f>
        <v/>
      </c>
      <c r="N232" s="51">
        <f>IF(OR(C232="",N(J232)=0),"",M232/J232)</f>
        <v/>
      </c>
    </row>
    <row r="233" hidden="1">
      <c r="B233" s="53" t="n"/>
      <c r="C233" s="13" t="n"/>
      <c r="D233" s="13" t="n"/>
      <c r="E233" s="14" t="n"/>
      <c r="F233" s="19" t="n"/>
      <c r="G233" s="19" t="n"/>
      <c r="H233" s="19" t="n"/>
      <c r="I233" s="19" t="n"/>
      <c r="J233" s="38">
        <f>IF(C233="","",N(E233)*N(F233)+N(G233)-N(I233))</f>
        <v/>
      </c>
      <c r="K233" s="38">
        <f>IF(C233="","",IFERROR(J233*VLOOKUP(D233,Settings!$B$11:$E$18,2,0)+VLOOKUP(D233,Settings!$B$11:$E$18,3,0)+J233*VLOOKUP(D233,Settings!$B$11:$E$18,4,0),0))</f>
        <v/>
      </c>
      <c r="L233" s="38">
        <f>IF(C233="","",N(E233)*IFERROR(VLOOKUP(C233,Products!$B$7:$E$156,4,0),0))</f>
        <v/>
      </c>
      <c r="M233" s="38">
        <f>IF(C233="","",J233-K233-L233-N(H233))</f>
        <v/>
      </c>
      <c r="N233" s="51">
        <f>IF(OR(C233="",N(J233)=0),"",M233/J233)</f>
        <v/>
      </c>
    </row>
    <row r="234" hidden="1">
      <c r="B234" s="53" t="n"/>
      <c r="C234" s="13" t="n"/>
      <c r="D234" s="13" t="n"/>
      <c r="E234" s="14" t="n"/>
      <c r="F234" s="19" t="n"/>
      <c r="G234" s="19" t="n"/>
      <c r="H234" s="19" t="n"/>
      <c r="I234" s="19" t="n"/>
      <c r="J234" s="38">
        <f>IF(C234="","",N(E234)*N(F234)+N(G234)-N(I234))</f>
        <v/>
      </c>
      <c r="K234" s="38">
        <f>IF(C234="","",IFERROR(J234*VLOOKUP(D234,Settings!$B$11:$E$18,2,0)+VLOOKUP(D234,Settings!$B$11:$E$18,3,0)+J234*VLOOKUP(D234,Settings!$B$11:$E$18,4,0),0))</f>
        <v/>
      </c>
      <c r="L234" s="38">
        <f>IF(C234="","",N(E234)*IFERROR(VLOOKUP(C234,Products!$B$7:$E$156,4,0),0))</f>
        <v/>
      </c>
      <c r="M234" s="38">
        <f>IF(C234="","",J234-K234-L234-N(H234))</f>
        <v/>
      </c>
      <c r="N234" s="51">
        <f>IF(OR(C234="",N(J234)=0),"",M234/J234)</f>
        <v/>
      </c>
    </row>
    <row r="235" hidden="1">
      <c r="B235" s="53" t="n"/>
      <c r="C235" s="13" t="n"/>
      <c r="D235" s="13" t="n"/>
      <c r="E235" s="14" t="n"/>
      <c r="F235" s="19" t="n"/>
      <c r="G235" s="19" t="n"/>
      <c r="H235" s="19" t="n"/>
      <c r="I235" s="19" t="n"/>
      <c r="J235" s="38">
        <f>IF(C235="","",N(E235)*N(F235)+N(G235)-N(I235))</f>
        <v/>
      </c>
      <c r="K235" s="38">
        <f>IF(C235="","",IFERROR(J235*VLOOKUP(D235,Settings!$B$11:$E$18,2,0)+VLOOKUP(D235,Settings!$B$11:$E$18,3,0)+J235*VLOOKUP(D235,Settings!$B$11:$E$18,4,0),0))</f>
        <v/>
      </c>
      <c r="L235" s="38">
        <f>IF(C235="","",N(E235)*IFERROR(VLOOKUP(C235,Products!$B$7:$E$156,4,0),0))</f>
        <v/>
      </c>
      <c r="M235" s="38">
        <f>IF(C235="","",J235-K235-L235-N(H235))</f>
        <v/>
      </c>
      <c r="N235" s="51">
        <f>IF(OR(C235="",N(J235)=0),"",M235/J235)</f>
        <v/>
      </c>
    </row>
    <row r="236" hidden="1">
      <c r="B236" s="53" t="n"/>
      <c r="C236" s="13" t="n"/>
      <c r="D236" s="13" t="n"/>
      <c r="E236" s="14" t="n"/>
      <c r="F236" s="19" t="n"/>
      <c r="G236" s="19" t="n"/>
      <c r="H236" s="19" t="n"/>
      <c r="I236" s="19" t="n"/>
      <c r="J236" s="38">
        <f>IF(C236="","",N(E236)*N(F236)+N(G236)-N(I236))</f>
        <v/>
      </c>
      <c r="K236" s="38">
        <f>IF(C236="","",IFERROR(J236*VLOOKUP(D236,Settings!$B$11:$E$18,2,0)+VLOOKUP(D236,Settings!$B$11:$E$18,3,0)+J236*VLOOKUP(D236,Settings!$B$11:$E$18,4,0),0))</f>
        <v/>
      </c>
      <c r="L236" s="38">
        <f>IF(C236="","",N(E236)*IFERROR(VLOOKUP(C236,Products!$B$7:$E$156,4,0),0))</f>
        <v/>
      </c>
      <c r="M236" s="38">
        <f>IF(C236="","",J236-K236-L236-N(H236))</f>
        <v/>
      </c>
      <c r="N236" s="51">
        <f>IF(OR(C236="",N(J236)=0),"",M236/J236)</f>
        <v/>
      </c>
    </row>
    <row r="237" hidden="1">
      <c r="B237" s="53" t="n"/>
      <c r="C237" s="13" t="n"/>
      <c r="D237" s="13" t="n"/>
      <c r="E237" s="14" t="n"/>
      <c r="F237" s="19" t="n"/>
      <c r="G237" s="19" t="n"/>
      <c r="H237" s="19" t="n"/>
      <c r="I237" s="19" t="n"/>
      <c r="J237" s="38">
        <f>IF(C237="","",N(E237)*N(F237)+N(G237)-N(I237))</f>
        <v/>
      </c>
      <c r="K237" s="38">
        <f>IF(C237="","",IFERROR(J237*VLOOKUP(D237,Settings!$B$11:$E$18,2,0)+VLOOKUP(D237,Settings!$B$11:$E$18,3,0)+J237*VLOOKUP(D237,Settings!$B$11:$E$18,4,0),0))</f>
        <v/>
      </c>
      <c r="L237" s="38">
        <f>IF(C237="","",N(E237)*IFERROR(VLOOKUP(C237,Products!$B$7:$E$156,4,0),0))</f>
        <v/>
      </c>
      <c r="M237" s="38">
        <f>IF(C237="","",J237-K237-L237-N(H237))</f>
        <v/>
      </c>
      <c r="N237" s="51">
        <f>IF(OR(C237="",N(J237)=0),"",M237/J237)</f>
        <v/>
      </c>
    </row>
    <row r="238" hidden="1">
      <c r="B238" s="53" t="n"/>
      <c r="C238" s="13" t="n"/>
      <c r="D238" s="13" t="n"/>
      <c r="E238" s="14" t="n"/>
      <c r="F238" s="19" t="n"/>
      <c r="G238" s="19" t="n"/>
      <c r="H238" s="19" t="n"/>
      <c r="I238" s="19" t="n"/>
      <c r="J238" s="38">
        <f>IF(C238="","",N(E238)*N(F238)+N(G238)-N(I238))</f>
        <v/>
      </c>
      <c r="K238" s="38">
        <f>IF(C238="","",IFERROR(J238*VLOOKUP(D238,Settings!$B$11:$E$18,2,0)+VLOOKUP(D238,Settings!$B$11:$E$18,3,0)+J238*VLOOKUP(D238,Settings!$B$11:$E$18,4,0),0))</f>
        <v/>
      </c>
      <c r="L238" s="38">
        <f>IF(C238="","",N(E238)*IFERROR(VLOOKUP(C238,Products!$B$7:$E$156,4,0),0))</f>
        <v/>
      </c>
      <c r="M238" s="38">
        <f>IF(C238="","",J238-K238-L238-N(H238))</f>
        <v/>
      </c>
      <c r="N238" s="51">
        <f>IF(OR(C238="",N(J238)=0),"",M238/J238)</f>
        <v/>
      </c>
    </row>
    <row r="239" hidden="1">
      <c r="B239" s="53" t="n"/>
      <c r="C239" s="13" t="n"/>
      <c r="D239" s="13" t="n"/>
      <c r="E239" s="14" t="n"/>
      <c r="F239" s="19" t="n"/>
      <c r="G239" s="19" t="n"/>
      <c r="H239" s="19" t="n"/>
      <c r="I239" s="19" t="n"/>
      <c r="J239" s="38">
        <f>IF(C239="","",N(E239)*N(F239)+N(G239)-N(I239))</f>
        <v/>
      </c>
      <c r="K239" s="38">
        <f>IF(C239="","",IFERROR(J239*VLOOKUP(D239,Settings!$B$11:$E$18,2,0)+VLOOKUP(D239,Settings!$B$11:$E$18,3,0)+J239*VLOOKUP(D239,Settings!$B$11:$E$18,4,0),0))</f>
        <v/>
      </c>
      <c r="L239" s="38">
        <f>IF(C239="","",N(E239)*IFERROR(VLOOKUP(C239,Products!$B$7:$E$156,4,0),0))</f>
        <v/>
      </c>
      <c r="M239" s="38">
        <f>IF(C239="","",J239-K239-L239-N(H239))</f>
        <v/>
      </c>
      <c r="N239" s="51">
        <f>IF(OR(C239="",N(J239)=0),"",M239/J239)</f>
        <v/>
      </c>
    </row>
    <row r="240" hidden="1">
      <c r="B240" s="53" t="n"/>
      <c r="C240" s="13" t="n"/>
      <c r="D240" s="13" t="n"/>
      <c r="E240" s="14" t="n"/>
      <c r="F240" s="19" t="n"/>
      <c r="G240" s="19" t="n"/>
      <c r="H240" s="19" t="n"/>
      <c r="I240" s="19" t="n"/>
      <c r="J240" s="38">
        <f>IF(C240="","",N(E240)*N(F240)+N(G240)-N(I240))</f>
        <v/>
      </c>
      <c r="K240" s="38">
        <f>IF(C240="","",IFERROR(J240*VLOOKUP(D240,Settings!$B$11:$E$18,2,0)+VLOOKUP(D240,Settings!$B$11:$E$18,3,0)+J240*VLOOKUP(D240,Settings!$B$11:$E$18,4,0),0))</f>
        <v/>
      </c>
      <c r="L240" s="38">
        <f>IF(C240="","",N(E240)*IFERROR(VLOOKUP(C240,Products!$B$7:$E$156,4,0),0))</f>
        <v/>
      </c>
      <c r="M240" s="38">
        <f>IF(C240="","",J240-K240-L240-N(H240))</f>
        <v/>
      </c>
      <c r="N240" s="51">
        <f>IF(OR(C240="",N(J240)=0),"",M240/J240)</f>
        <v/>
      </c>
    </row>
    <row r="241" hidden="1">
      <c r="B241" s="53" t="n"/>
      <c r="C241" s="13" t="n"/>
      <c r="D241" s="13" t="n"/>
      <c r="E241" s="14" t="n"/>
      <c r="F241" s="19" t="n"/>
      <c r="G241" s="19" t="n"/>
      <c r="H241" s="19" t="n"/>
      <c r="I241" s="19" t="n"/>
      <c r="J241" s="38">
        <f>IF(C241="","",N(E241)*N(F241)+N(G241)-N(I241))</f>
        <v/>
      </c>
      <c r="K241" s="38">
        <f>IF(C241="","",IFERROR(J241*VLOOKUP(D241,Settings!$B$11:$E$18,2,0)+VLOOKUP(D241,Settings!$B$11:$E$18,3,0)+J241*VLOOKUP(D241,Settings!$B$11:$E$18,4,0),0))</f>
        <v/>
      </c>
      <c r="L241" s="38">
        <f>IF(C241="","",N(E241)*IFERROR(VLOOKUP(C241,Products!$B$7:$E$156,4,0),0))</f>
        <v/>
      </c>
      <c r="M241" s="38">
        <f>IF(C241="","",J241-K241-L241-N(H241))</f>
        <v/>
      </c>
      <c r="N241" s="51">
        <f>IF(OR(C241="",N(J241)=0),"",M241/J241)</f>
        <v/>
      </c>
    </row>
    <row r="242" hidden="1">
      <c r="B242" s="53" t="n"/>
      <c r="C242" s="13" t="n"/>
      <c r="D242" s="13" t="n"/>
      <c r="E242" s="14" t="n"/>
      <c r="F242" s="19" t="n"/>
      <c r="G242" s="19" t="n"/>
      <c r="H242" s="19" t="n"/>
      <c r="I242" s="19" t="n"/>
      <c r="J242" s="38">
        <f>IF(C242="","",N(E242)*N(F242)+N(G242)-N(I242))</f>
        <v/>
      </c>
      <c r="K242" s="38">
        <f>IF(C242="","",IFERROR(J242*VLOOKUP(D242,Settings!$B$11:$E$18,2,0)+VLOOKUP(D242,Settings!$B$11:$E$18,3,0)+J242*VLOOKUP(D242,Settings!$B$11:$E$18,4,0),0))</f>
        <v/>
      </c>
      <c r="L242" s="38">
        <f>IF(C242="","",N(E242)*IFERROR(VLOOKUP(C242,Products!$B$7:$E$156,4,0),0))</f>
        <v/>
      </c>
      <c r="M242" s="38">
        <f>IF(C242="","",J242-K242-L242-N(H242))</f>
        <v/>
      </c>
      <c r="N242" s="51">
        <f>IF(OR(C242="",N(J242)=0),"",M242/J242)</f>
        <v/>
      </c>
    </row>
    <row r="243" hidden="1">
      <c r="B243" s="53" t="n"/>
      <c r="C243" s="13" t="n"/>
      <c r="D243" s="13" t="n"/>
      <c r="E243" s="14" t="n"/>
      <c r="F243" s="19" t="n"/>
      <c r="G243" s="19" t="n"/>
      <c r="H243" s="19" t="n"/>
      <c r="I243" s="19" t="n"/>
      <c r="J243" s="38">
        <f>IF(C243="","",N(E243)*N(F243)+N(G243)-N(I243))</f>
        <v/>
      </c>
      <c r="K243" s="38">
        <f>IF(C243="","",IFERROR(J243*VLOOKUP(D243,Settings!$B$11:$E$18,2,0)+VLOOKUP(D243,Settings!$B$11:$E$18,3,0)+J243*VLOOKUP(D243,Settings!$B$11:$E$18,4,0),0))</f>
        <v/>
      </c>
      <c r="L243" s="38">
        <f>IF(C243="","",N(E243)*IFERROR(VLOOKUP(C243,Products!$B$7:$E$156,4,0),0))</f>
        <v/>
      </c>
      <c r="M243" s="38">
        <f>IF(C243="","",J243-K243-L243-N(H243))</f>
        <v/>
      </c>
      <c r="N243" s="51">
        <f>IF(OR(C243="",N(J243)=0),"",M243/J243)</f>
        <v/>
      </c>
    </row>
    <row r="244" hidden="1">
      <c r="B244" s="53" t="n"/>
      <c r="C244" s="13" t="n"/>
      <c r="D244" s="13" t="n"/>
      <c r="E244" s="14" t="n"/>
      <c r="F244" s="19" t="n"/>
      <c r="G244" s="19" t="n"/>
      <c r="H244" s="19" t="n"/>
      <c r="I244" s="19" t="n"/>
      <c r="J244" s="38">
        <f>IF(C244="","",N(E244)*N(F244)+N(G244)-N(I244))</f>
        <v/>
      </c>
      <c r="K244" s="38">
        <f>IF(C244="","",IFERROR(J244*VLOOKUP(D244,Settings!$B$11:$E$18,2,0)+VLOOKUP(D244,Settings!$B$11:$E$18,3,0)+J244*VLOOKUP(D244,Settings!$B$11:$E$18,4,0),0))</f>
        <v/>
      </c>
      <c r="L244" s="38">
        <f>IF(C244="","",N(E244)*IFERROR(VLOOKUP(C244,Products!$B$7:$E$156,4,0),0))</f>
        <v/>
      </c>
      <c r="M244" s="38">
        <f>IF(C244="","",J244-K244-L244-N(H244))</f>
        <v/>
      </c>
      <c r="N244" s="51">
        <f>IF(OR(C244="",N(J244)=0),"",M244/J244)</f>
        <v/>
      </c>
    </row>
    <row r="245" hidden="1">
      <c r="B245" s="53" t="n"/>
      <c r="C245" s="13" t="n"/>
      <c r="D245" s="13" t="n"/>
      <c r="E245" s="14" t="n"/>
      <c r="F245" s="19" t="n"/>
      <c r="G245" s="19" t="n"/>
      <c r="H245" s="19" t="n"/>
      <c r="I245" s="19" t="n"/>
      <c r="J245" s="38">
        <f>IF(C245="","",N(E245)*N(F245)+N(G245)-N(I245))</f>
        <v/>
      </c>
      <c r="K245" s="38">
        <f>IF(C245="","",IFERROR(J245*VLOOKUP(D245,Settings!$B$11:$E$18,2,0)+VLOOKUP(D245,Settings!$B$11:$E$18,3,0)+J245*VLOOKUP(D245,Settings!$B$11:$E$18,4,0),0))</f>
        <v/>
      </c>
      <c r="L245" s="38">
        <f>IF(C245="","",N(E245)*IFERROR(VLOOKUP(C245,Products!$B$7:$E$156,4,0),0))</f>
        <v/>
      </c>
      <c r="M245" s="38">
        <f>IF(C245="","",J245-K245-L245-N(H245))</f>
        <v/>
      </c>
      <c r="N245" s="51">
        <f>IF(OR(C245="",N(J245)=0),"",M245/J245)</f>
        <v/>
      </c>
    </row>
    <row r="246" hidden="1">
      <c r="B246" s="53" t="n"/>
      <c r="C246" s="13" t="n"/>
      <c r="D246" s="13" t="n"/>
      <c r="E246" s="14" t="n"/>
      <c r="F246" s="19" t="n"/>
      <c r="G246" s="19" t="n"/>
      <c r="H246" s="19" t="n"/>
      <c r="I246" s="19" t="n"/>
      <c r="J246" s="38">
        <f>IF(C246="","",N(E246)*N(F246)+N(G246)-N(I246))</f>
        <v/>
      </c>
      <c r="K246" s="38">
        <f>IF(C246="","",IFERROR(J246*VLOOKUP(D246,Settings!$B$11:$E$18,2,0)+VLOOKUP(D246,Settings!$B$11:$E$18,3,0)+J246*VLOOKUP(D246,Settings!$B$11:$E$18,4,0),0))</f>
        <v/>
      </c>
      <c r="L246" s="38">
        <f>IF(C246="","",N(E246)*IFERROR(VLOOKUP(C246,Products!$B$7:$E$156,4,0),0))</f>
        <v/>
      </c>
      <c r="M246" s="38">
        <f>IF(C246="","",J246-K246-L246-N(H246))</f>
        <v/>
      </c>
      <c r="N246" s="51">
        <f>IF(OR(C246="",N(J246)=0),"",M246/J246)</f>
        <v/>
      </c>
    </row>
    <row r="247" hidden="1">
      <c r="B247" s="53" t="n"/>
      <c r="C247" s="13" t="n"/>
      <c r="D247" s="13" t="n"/>
      <c r="E247" s="14" t="n"/>
      <c r="F247" s="19" t="n"/>
      <c r="G247" s="19" t="n"/>
      <c r="H247" s="19" t="n"/>
      <c r="I247" s="19" t="n"/>
      <c r="J247" s="38">
        <f>IF(C247="","",N(E247)*N(F247)+N(G247)-N(I247))</f>
        <v/>
      </c>
      <c r="K247" s="38">
        <f>IF(C247="","",IFERROR(J247*VLOOKUP(D247,Settings!$B$11:$E$18,2,0)+VLOOKUP(D247,Settings!$B$11:$E$18,3,0)+J247*VLOOKUP(D247,Settings!$B$11:$E$18,4,0),0))</f>
        <v/>
      </c>
      <c r="L247" s="38">
        <f>IF(C247="","",N(E247)*IFERROR(VLOOKUP(C247,Products!$B$7:$E$156,4,0),0))</f>
        <v/>
      </c>
      <c r="M247" s="38">
        <f>IF(C247="","",J247-K247-L247-N(H247))</f>
        <v/>
      </c>
      <c r="N247" s="51">
        <f>IF(OR(C247="",N(J247)=0),"",M247/J247)</f>
        <v/>
      </c>
    </row>
    <row r="248" hidden="1">
      <c r="B248" s="53" t="n"/>
      <c r="C248" s="13" t="n"/>
      <c r="D248" s="13" t="n"/>
      <c r="E248" s="14" t="n"/>
      <c r="F248" s="19" t="n"/>
      <c r="G248" s="19" t="n"/>
      <c r="H248" s="19" t="n"/>
      <c r="I248" s="19" t="n"/>
      <c r="J248" s="38">
        <f>IF(C248="","",N(E248)*N(F248)+N(G248)-N(I248))</f>
        <v/>
      </c>
      <c r="K248" s="38">
        <f>IF(C248="","",IFERROR(J248*VLOOKUP(D248,Settings!$B$11:$E$18,2,0)+VLOOKUP(D248,Settings!$B$11:$E$18,3,0)+J248*VLOOKUP(D248,Settings!$B$11:$E$18,4,0),0))</f>
        <v/>
      </c>
      <c r="L248" s="38">
        <f>IF(C248="","",N(E248)*IFERROR(VLOOKUP(C248,Products!$B$7:$E$156,4,0),0))</f>
        <v/>
      </c>
      <c r="M248" s="38">
        <f>IF(C248="","",J248-K248-L248-N(H248))</f>
        <v/>
      </c>
      <c r="N248" s="51">
        <f>IF(OR(C248="",N(J248)=0),"",M248/J248)</f>
        <v/>
      </c>
    </row>
    <row r="249" hidden="1">
      <c r="B249" s="53" t="n"/>
      <c r="C249" s="13" t="n"/>
      <c r="D249" s="13" t="n"/>
      <c r="E249" s="14" t="n"/>
      <c r="F249" s="19" t="n"/>
      <c r="G249" s="19" t="n"/>
      <c r="H249" s="19" t="n"/>
      <c r="I249" s="19" t="n"/>
      <c r="J249" s="38">
        <f>IF(C249="","",N(E249)*N(F249)+N(G249)-N(I249))</f>
        <v/>
      </c>
      <c r="K249" s="38">
        <f>IF(C249="","",IFERROR(J249*VLOOKUP(D249,Settings!$B$11:$E$18,2,0)+VLOOKUP(D249,Settings!$B$11:$E$18,3,0)+J249*VLOOKUP(D249,Settings!$B$11:$E$18,4,0),0))</f>
        <v/>
      </c>
      <c r="L249" s="38">
        <f>IF(C249="","",N(E249)*IFERROR(VLOOKUP(C249,Products!$B$7:$E$156,4,0),0))</f>
        <v/>
      </c>
      <c r="M249" s="38">
        <f>IF(C249="","",J249-K249-L249-N(H249))</f>
        <v/>
      </c>
      <c r="N249" s="51">
        <f>IF(OR(C249="",N(J249)=0),"",M249/J249)</f>
        <v/>
      </c>
    </row>
    <row r="250" hidden="1">
      <c r="B250" s="53" t="n"/>
      <c r="C250" s="13" t="n"/>
      <c r="D250" s="13" t="n"/>
      <c r="E250" s="14" t="n"/>
      <c r="F250" s="19" t="n"/>
      <c r="G250" s="19" t="n"/>
      <c r="H250" s="19" t="n"/>
      <c r="I250" s="19" t="n"/>
      <c r="J250" s="38">
        <f>IF(C250="","",N(E250)*N(F250)+N(G250)-N(I250))</f>
        <v/>
      </c>
      <c r="K250" s="38">
        <f>IF(C250="","",IFERROR(J250*VLOOKUP(D250,Settings!$B$11:$E$18,2,0)+VLOOKUP(D250,Settings!$B$11:$E$18,3,0)+J250*VLOOKUP(D250,Settings!$B$11:$E$18,4,0),0))</f>
        <v/>
      </c>
      <c r="L250" s="38">
        <f>IF(C250="","",N(E250)*IFERROR(VLOOKUP(C250,Products!$B$7:$E$156,4,0),0))</f>
        <v/>
      </c>
      <c r="M250" s="38">
        <f>IF(C250="","",J250-K250-L250-N(H250))</f>
        <v/>
      </c>
      <c r="N250" s="51">
        <f>IF(OR(C250="",N(J250)=0),"",M250/J250)</f>
        <v/>
      </c>
    </row>
    <row r="251" hidden="1">
      <c r="B251" s="53" t="n"/>
      <c r="C251" s="13" t="n"/>
      <c r="D251" s="13" t="n"/>
      <c r="E251" s="14" t="n"/>
      <c r="F251" s="19" t="n"/>
      <c r="G251" s="19" t="n"/>
      <c r="H251" s="19" t="n"/>
      <c r="I251" s="19" t="n"/>
      <c r="J251" s="38">
        <f>IF(C251="","",N(E251)*N(F251)+N(G251)-N(I251))</f>
        <v/>
      </c>
      <c r="K251" s="38">
        <f>IF(C251="","",IFERROR(J251*VLOOKUP(D251,Settings!$B$11:$E$18,2,0)+VLOOKUP(D251,Settings!$B$11:$E$18,3,0)+J251*VLOOKUP(D251,Settings!$B$11:$E$18,4,0),0))</f>
        <v/>
      </c>
      <c r="L251" s="38">
        <f>IF(C251="","",N(E251)*IFERROR(VLOOKUP(C251,Products!$B$7:$E$156,4,0),0))</f>
        <v/>
      </c>
      <c r="M251" s="38">
        <f>IF(C251="","",J251-K251-L251-N(H251))</f>
        <v/>
      </c>
      <c r="N251" s="51">
        <f>IF(OR(C251="",N(J251)=0),"",M251/J251)</f>
        <v/>
      </c>
    </row>
    <row r="252" hidden="1">
      <c r="B252" s="53" t="n"/>
      <c r="C252" s="13" t="n"/>
      <c r="D252" s="13" t="n"/>
      <c r="E252" s="14" t="n"/>
      <c r="F252" s="19" t="n"/>
      <c r="G252" s="19" t="n"/>
      <c r="H252" s="19" t="n"/>
      <c r="I252" s="19" t="n"/>
      <c r="J252" s="38">
        <f>IF(C252="","",N(E252)*N(F252)+N(G252)-N(I252))</f>
        <v/>
      </c>
      <c r="K252" s="38">
        <f>IF(C252="","",IFERROR(J252*VLOOKUP(D252,Settings!$B$11:$E$18,2,0)+VLOOKUP(D252,Settings!$B$11:$E$18,3,0)+J252*VLOOKUP(D252,Settings!$B$11:$E$18,4,0),0))</f>
        <v/>
      </c>
      <c r="L252" s="38">
        <f>IF(C252="","",N(E252)*IFERROR(VLOOKUP(C252,Products!$B$7:$E$156,4,0),0))</f>
        <v/>
      </c>
      <c r="M252" s="38">
        <f>IF(C252="","",J252-K252-L252-N(H252))</f>
        <v/>
      </c>
      <c r="N252" s="51">
        <f>IF(OR(C252="",N(J252)=0),"",M252/J252)</f>
        <v/>
      </c>
    </row>
    <row r="253" hidden="1">
      <c r="B253" s="53" t="n"/>
      <c r="C253" s="13" t="n"/>
      <c r="D253" s="13" t="n"/>
      <c r="E253" s="14" t="n"/>
      <c r="F253" s="19" t="n"/>
      <c r="G253" s="19" t="n"/>
      <c r="H253" s="19" t="n"/>
      <c r="I253" s="19" t="n"/>
      <c r="J253" s="38">
        <f>IF(C253="","",N(E253)*N(F253)+N(G253)-N(I253))</f>
        <v/>
      </c>
      <c r="K253" s="38">
        <f>IF(C253="","",IFERROR(J253*VLOOKUP(D253,Settings!$B$11:$E$18,2,0)+VLOOKUP(D253,Settings!$B$11:$E$18,3,0)+J253*VLOOKUP(D253,Settings!$B$11:$E$18,4,0),0))</f>
        <v/>
      </c>
      <c r="L253" s="38">
        <f>IF(C253="","",N(E253)*IFERROR(VLOOKUP(C253,Products!$B$7:$E$156,4,0),0))</f>
        <v/>
      </c>
      <c r="M253" s="38">
        <f>IF(C253="","",J253-K253-L253-N(H253))</f>
        <v/>
      </c>
      <c r="N253" s="51">
        <f>IF(OR(C253="",N(J253)=0),"",M253/J253)</f>
        <v/>
      </c>
    </row>
    <row r="254" hidden="1">
      <c r="B254" s="53" t="n"/>
      <c r="C254" s="13" t="n"/>
      <c r="D254" s="13" t="n"/>
      <c r="E254" s="14" t="n"/>
      <c r="F254" s="19" t="n"/>
      <c r="G254" s="19" t="n"/>
      <c r="H254" s="19" t="n"/>
      <c r="I254" s="19" t="n"/>
      <c r="J254" s="38">
        <f>IF(C254="","",N(E254)*N(F254)+N(G254)-N(I254))</f>
        <v/>
      </c>
      <c r="K254" s="38">
        <f>IF(C254="","",IFERROR(J254*VLOOKUP(D254,Settings!$B$11:$E$18,2,0)+VLOOKUP(D254,Settings!$B$11:$E$18,3,0)+J254*VLOOKUP(D254,Settings!$B$11:$E$18,4,0),0))</f>
        <v/>
      </c>
      <c r="L254" s="38">
        <f>IF(C254="","",N(E254)*IFERROR(VLOOKUP(C254,Products!$B$7:$E$156,4,0),0))</f>
        <v/>
      </c>
      <c r="M254" s="38">
        <f>IF(C254="","",J254-K254-L254-N(H254))</f>
        <v/>
      </c>
      <c r="N254" s="51">
        <f>IF(OR(C254="",N(J254)=0),"",M254/J254)</f>
        <v/>
      </c>
    </row>
    <row r="255" hidden="1">
      <c r="B255" s="53" t="n"/>
      <c r="C255" s="13" t="n"/>
      <c r="D255" s="13" t="n"/>
      <c r="E255" s="14" t="n"/>
      <c r="F255" s="19" t="n"/>
      <c r="G255" s="19" t="n"/>
      <c r="H255" s="19" t="n"/>
      <c r="I255" s="19" t="n"/>
      <c r="J255" s="38">
        <f>IF(C255="","",N(E255)*N(F255)+N(G255)-N(I255))</f>
        <v/>
      </c>
      <c r="K255" s="38">
        <f>IF(C255="","",IFERROR(J255*VLOOKUP(D255,Settings!$B$11:$E$18,2,0)+VLOOKUP(D255,Settings!$B$11:$E$18,3,0)+J255*VLOOKUP(D255,Settings!$B$11:$E$18,4,0),0))</f>
        <v/>
      </c>
      <c r="L255" s="38">
        <f>IF(C255="","",N(E255)*IFERROR(VLOOKUP(C255,Products!$B$7:$E$156,4,0),0))</f>
        <v/>
      </c>
      <c r="M255" s="38">
        <f>IF(C255="","",J255-K255-L255-N(H255))</f>
        <v/>
      </c>
      <c r="N255" s="51">
        <f>IF(OR(C255="",N(J255)=0),"",M255/J255)</f>
        <v/>
      </c>
    </row>
    <row r="256" hidden="1">
      <c r="B256" s="53" t="n"/>
      <c r="C256" s="13" t="n"/>
      <c r="D256" s="13" t="n"/>
      <c r="E256" s="14" t="n"/>
      <c r="F256" s="19" t="n"/>
      <c r="G256" s="19" t="n"/>
      <c r="H256" s="19" t="n"/>
      <c r="I256" s="19" t="n"/>
      <c r="J256" s="38">
        <f>IF(C256="","",N(E256)*N(F256)+N(G256)-N(I256))</f>
        <v/>
      </c>
      <c r="K256" s="38">
        <f>IF(C256="","",IFERROR(J256*VLOOKUP(D256,Settings!$B$11:$E$18,2,0)+VLOOKUP(D256,Settings!$B$11:$E$18,3,0)+J256*VLOOKUP(D256,Settings!$B$11:$E$18,4,0),0))</f>
        <v/>
      </c>
      <c r="L256" s="38">
        <f>IF(C256="","",N(E256)*IFERROR(VLOOKUP(C256,Products!$B$7:$E$156,4,0),0))</f>
        <v/>
      </c>
      <c r="M256" s="38">
        <f>IF(C256="","",J256-K256-L256-N(H256))</f>
        <v/>
      </c>
      <c r="N256" s="51">
        <f>IF(OR(C256="",N(J256)=0),"",M256/J256)</f>
        <v/>
      </c>
    </row>
    <row r="257" hidden="1">
      <c r="B257" s="53" t="n"/>
      <c r="C257" s="13" t="n"/>
      <c r="D257" s="13" t="n"/>
      <c r="E257" s="14" t="n"/>
      <c r="F257" s="19" t="n"/>
      <c r="G257" s="19" t="n"/>
      <c r="H257" s="19" t="n"/>
      <c r="I257" s="19" t="n"/>
      <c r="J257" s="38">
        <f>IF(C257="","",N(E257)*N(F257)+N(G257)-N(I257))</f>
        <v/>
      </c>
      <c r="K257" s="38">
        <f>IF(C257="","",IFERROR(J257*VLOOKUP(D257,Settings!$B$11:$E$18,2,0)+VLOOKUP(D257,Settings!$B$11:$E$18,3,0)+J257*VLOOKUP(D257,Settings!$B$11:$E$18,4,0),0))</f>
        <v/>
      </c>
      <c r="L257" s="38">
        <f>IF(C257="","",N(E257)*IFERROR(VLOOKUP(C257,Products!$B$7:$E$156,4,0),0))</f>
        <v/>
      </c>
      <c r="M257" s="38">
        <f>IF(C257="","",J257-K257-L257-N(H257))</f>
        <v/>
      </c>
      <c r="N257" s="51">
        <f>IF(OR(C257="",N(J257)=0),"",M257/J257)</f>
        <v/>
      </c>
    </row>
    <row r="258" hidden="1">
      <c r="B258" s="53" t="n"/>
      <c r="C258" s="13" t="n"/>
      <c r="D258" s="13" t="n"/>
      <c r="E258" s="14" t="n"/>
      <c r="F258" s="19" t="n"/>
      <c r="G258" s="19" t="n"/>
      <c r="H258" s="19" t="n"/>
      <c r="I258" s="19" t="n"/>
      <c r="J258" s="38">
        <f>IF(C258="","",N(E258)*N(F258)+N(G258)-N(I258))</f>
        <v/>
      </c>
      <c r="K258" s="38">
        <f>IF(C258="","",IFERROR(J258*VLOOKUP(D258,Settings!$B$11:$E$18,2,0)+VLOOKUP(D258,Settings!$B$11:$E$18,3,0)+J258*VLOOKUP(D258,Settings!$B$11:$E$18,4,0),0))</f>
        <v/>
      </c>
      <c r="L258" s="38">
        <f>IF(C258="","",N(E258)*IFERROR(VLOOKUP(C258,Products!$B$7:$E$156,4,0),0))</f>
        <v/>
      </c>
      <c r="M258" s="38">
        <f>IF(C258="","",J258-K258-L258-N(H258))</f>
        <v/>
      </c>
      <c r="N258" s="51">
        <f>IF(OR(C258="",N(J258)=0),"",M258/J258)</f>
        <v/>
      </c>
    </row>
    <row r="259" hidden="1">
      <c r="B259" s="53" t="n"/>
      <c r="C259" s="13" t="n"/>
      <c r="D259" s="13" t="n"/>
      <c r="E259" s="14" t="n"/>
      <c r="F259" s="19" t="n"/>
      <c r="G259" s="19" t="n"/>
      <c r="H259" s="19" t="n"/>
      <c r="I259" s="19" t="n"/>
      <c r="J259" s="38">
        <f>IF(C259="","",N(E259)*N(F259)+N(G259)-N(I259))</f>
        <v/>
      </c>
      <c r="K259" s="38">
        <f>IF(C259="","",IFERROR(J259*VLOOKUP(D259,Settings!$B$11:$E$18,2,0)+VLOOKUP(D259,Settings!$B$11:$E$18,3,0)+J259*VLOOKUP(D259,Settings!$B$11:$E$18,4,0),0))</f>
        <v/>
      </c>
      <c r="L259" s="38">
        <f>IF(C259="","",N(E259)*IFERROR(VLOOKUP(C259,Products!$B$7:$E$156,4,0),0))</f>
        <v/>
      </c>
      <c r="M259" s="38">
        <f>IF(C259="","",J259-K259-L259-N(H259))</f>
        <v/>
      </c>
      <c r="N259" s="51">
        <f>IF(OR(C259="",N(J259)=0),"",M259/J259)</f>
        <v/>
      </c>
    </row>
    <row r="260" hidden="1">
      <c r="B260" s="53" t="n"/>
      <c r="C260" s="13" t="n"/>
      <c r="D260" s="13" t="n"/>
      <c r="E260" s="14" t="n"/>
      <c r="F260" s="19" t="n"/>
      <c r="G260" s="19" t="n"/>
      <c r="H260" s="19" t="n"/>
      <c r="I260" s="19" t="n"/>
      <c r="J260" s="38">
        <f>IF(C260="","",N(E260)*N(F260)+N(G260)-N(I260))</f>
        <v/>
      </c>
      <c r="K260" s="38">
        <f>IF(C260="","",IFERROR(J260*VLOOKUP(D260,Settings!$B$11:$E$18,2,0)+VLOOKUP(D260,Settings!$B$11:$E$18,3,0)+J260*VLOOKUP(D260,Settings!$B$11:$E$18,4,0),0))</f>
        <v/>
      </c>
      <c r="L260" s="38">
        <f>IF(C260="","",N(E260)*IFERROR(VLOOKUP(C260,Products!$B$7:$E$156,4,0),0))</f>
        <v/>
      </c>
      <c r="M260" s="38">
        <f>IF(C260="","",J260-K260-L260-N(H260))</f>
        <v/>
      </c>
      <c r="N260" s="51">
        <f>IF(OR(C260="",N(J260)=0),"",M260/J260)</f>
        <v/>
      </c>
    </row>
    <row r="261" hidden="1">
      <c r="B261" s="53" t="n"/>
      <c r="C261" s="13" t="n"/>
      <c r="D261" s="13" t="n"/>
      <c r="E261" s="14" t="n"/>
      <c r="F261" s="19" t="n"/>
      <c r="G261" s="19" t="n"/>
      <c r="H261" s="19" t="n"/>
      <c r="I261" s="19" t="n"/>
      <c r="J261" s="38">
        <f>IF(C261="","",N(E261)*N(F261)+N(G261)-N(I261))</f>
        <v/>
      </c>
      <c r="K261" s="38">
        <f>IF(C261="","",IFERROR(J261*VLOOKUP(D261,Settings!$B$11:$E$18,2,0)+VLOOKUP(D261,Settings!$B$11:$E$18,3,0)+J261*VLOOKUP(D261,Settings!$B$11:$E$18,4,0),0))</f>
        <v/>
      </c>
      <c r="L261" s="38">
        <f>IF(C261="","",N(E261)*IFERROR(VLOOKUP(C261,Products!$B$7:$E$156,4,0),0))</f>
        <v/>
      </c>
      <c r="M261" s="38">
        <f>IF(C261="","",J261-K261-L261-N(H261))</f>
        <v/>
      </c>
      <c r="N261" s="51">
        <f>IF(OR(C261="",N(J261)=0),"",M261/J261)</f>
        <v/>
      </c>
    </row>
    <row r="262" hidden="1">
      <c r="B262" s="53" t="n"/>
      <c r="C262" s="13" t="n"/>
      <c r="D262" s="13" t="n"/>
      <c r="E262" s="14" t="n"/>
      <c r="F262" s="19" t="n"/>
      <c r="G262" s="19" t="n"/>
      <c r="H262" s="19" t="n"/>
      <c r="I262" s="19" t="n"/>
      <c r="J262" s="38">
        <f>IF(C262="","",N(E262)*N(F262)+N(G262)-N(I262))</f>
        <v/>
      </c>
      <c r="K262" s="38">
        <f>IF(C262="","",IFERROR(J262*VLOOKUP(D262,Settings!$B$11:$E$18,2,0)+VLOOKUP(D262,Settings!$B$11:$E$18,3,0)+J262*VLOOKUP(D262,Settings!$B$11:$E$18,4,0),0))</f>
        <v/>
      </c>
      <c r="L262" s="38">
        <f>IF(C262="","",N(E262)*IFERROR(VLOOKUP(C262,Products!$B$7:$E$156,4,0),0))</f>
        <v/>
      </c>
      <c r="M262" s="38">
        <f>IF(C262="","",J262-K262-L262-N(H262))</f>
        <v/>
      </c>
      <c r="N262" s="51">
        <f>IF(OR(C262="",N(J262)=0),"",M262/J262)</f>
        <v/>
      </c>
    </row>
    <row r="263" hidden="1">
      <c r="B263" s="53" t="n"/>
      <c r="C263" s="13" t="n"/>
      <c r="D263" s="13" t="n"/>
      <c r="E263" s="14" t="n"/>
      <c r="F263" s="19" t="n"/>
      <c r="G263" s="19" t="n"/>
      <c r="H263" s="19" t="n"/>
      <c r="I263" s="19" t="n"/>
      <c r="J263" s="38">
        <f>IF(C263="","",N(E263)*N(F263)+N(G263)-N(I263))</f>
        <v/>
      </c>
      <c r="K263" s="38">
        <f>IF(C263="","",IFERROR(J263*VLOOKUP(D263,Settings!$B$11:$E$18,2,0)+VLOOKUP(D263,Settings!$B$11:$E$18,3,0)+J263*VLOOKUP(D263,Settings!$B$11:$E$18,4,0),0))</f>
        <v/>
      </c>
      <c r="L263" s="38">
        <f>IF(C263="","",N(E263)*IFERROR(VLOOKUP(C263,Products!$B$7:$E$156,4,0),0))</f>
        <v/>
      </c>
      <c r="M263" s="38">
        <f>IF(C263="","",J263-K263-L263-N(H263))</f>
        <v/>
      </c>
      <c r="N263" s="51">
        <f>IF(OR(C263="",N(J263)=0),"",M263/J263)</f>
        <v/>
      </c>
    </row>
    <row r="264" hidden="1">
      <c r="B264" s="53" t="n"/>
      <c r="C264" s="13" t="n"/>
      <c r="D264" s="13" t="n"/>
      <c r="E264" s="14" t="n"/>
      <c r="F264" s="19" t="n"/>
      <c r="G264" s="19" t="n"/>
      <c r="H264" s="19" t="n"/>
      <c r="I264" s="19" t="n"/>
      <c r="J264" s="38">
        <f>IF(C264="","",N(E264)*N(F264)+N(G264)-N(I264))</f>
        <v/>
      </c>
      <c r="K264" s="38">
        <f>IF(C264="","",IFERROR(J264*VLOOKUP(D264,Settings!$B$11:$E$18,2,0)+VLOOKUP(D264,Settings!$B$11:$E$18,3,0)+J264*VLOOKUP(D264,Settings!$B$11:$E$18,4,0),0))</f>
        <v/>
      </c>
      <c r="L264" s="38">
        <f>IF(C264="","",N(E264)*IFERROR(VLOOKUP(C264,Products!$B$7:$E$156,4,0),0))</f>
        <v/>
      </c>
      <c r="M264" s="38">
        <f>IF(C264="","",J264-K264-L264-N(H264))</f>
        <v/>
      </c>
      <c r="N264" s="51">
        <f>IF(OR(C264="",N(J264)=0),"",M264/J264)</f>
        <v/>
      </c>
    </row>
    <row r="265" hidden="1">
      <c r="B265" s="53" t="n"/>
      <c r="C265" s="13" t="n"/>
      <c r="D265" s="13" t="n"/>
      <c r="E265" s="14" t="n"/>
      <c r="F265" s="19" t="n"/>
      <c r="G265" s="19" t="n"/>
      <c r="H265" s="19" t="n"/>
      <c r="I265" s="19" t="n"/>
      <c r="J265" s="38">
        <f>IF(C265="","",N(E265)*N(F265)+N(G265)-N(I265))</f>
        <v/>
      </c>
      <c r="K265" s="38">
        <f>IF(C265="","",IFERROR(J265*VLOOKUP(D265,Settings!$B$11:$E$18,2,0)+VLOOKUP(D265,Settings!$B$11:$E$18,3,0)+J265*VLOOKUP(D265,Settings!$B$11:$E$18,4,0),0))</f>
        <v/>
      </c>
      <c r="L265" s="38">
        <f>IF(C265="","",N(E265)*IFERROR(VLOOKUP(C265,Products!$B$7:$E$156,4,0),0))</f>
        <v/>
      </c>
      <c r="M265" s="38">
        <f>IF(C265="","",J265-K265-L265-N(H265))</f>
        <v/>
      </c>
      <c r="N265" s="51">
        <f>IF(OR(C265="",N(J265)=0),"",M265/J265)</f>
        <v/>
      </c>
    </row>
    <row r="266" hidden="1">
      <c r="B266" s="53" t="n"/>
      <c r="C266" s="13" t="n"/>
      <c r="D266" s="13" t="n"/>
      <c r="E266" s="14" t="n"/>
      <c r="F266" s="19" t="n"/>
      <c r="G266" s="19" t="n"/>
      <c r="H266" s="19" t="n"/>
      <c r="I266" s="19" t="n"/>
      <c r="J266" s="38">
        <f>IF(C266="","",N(E266)*N(F266)+N(G266)-N(I266))</f>
        <v/>
      </c>
      <c r="K266" s="38">
        <f>IF(C266="","",IFERROR(J266*VLOOKUP(D266,Settings!$B$11:$E$18,2,0)+VLOOKUP(D266,Settings!$B$11:$E$18,3,0)+J266*VLOOKUP(D266,Settings!$B$11:$E$18,4,0),0))</f>
        <v/>
      </c>
      <c r="L266" s="38">
        <f>IF(C266="","",N(E266)*IFERROR(VLOOKUP(C266,Products!$B$7:$E$156,4,0),0))</f>
        <v/>
      </c>
      <c r="M266" s="38">
        <f>IF(C266="","",J266-K266-L266-N(H266))</f>
        <v/>
      </c>
      <c r="N266" s="51">
        <f>IF(OR(C266="",N(J266)=0),"",M266/J266)</f>
        <v/>
      </c>
    </row>
    <row r="267" hidden="1">
      <c r="B267" s="53" t="n"/>
      <c r="C267" s="13" t="n"/>
      <c r="D267" s="13" t="n"/>
      <c r="E267" s="14" t="n"/>
      <c r="F267" s="19" t="n"/>
      <c r="G267" s="19" t="n"/>
      <c r="H267" s="19" t="n"/>
      <c r="I267" s="19" t="n"/>
      <c r="J267" s="38">
        <f>IF(C267="","",N(E267)*N(F267)+N(G267)-N(I267))</f>
        <v/>
      </c>
      <c r="K267" s="38">
        <f>IF(C267="","",IFERROR(J267*VLOOKUP(D267,Settings!$B$11:$E$18,2,0)+VLOOKUP(D267,Settings!$B$11:$E$18,3,0)+J267*VLOOKUP(D267,Settings!$B$11:$E$18,4,0),0))</f>
        <v/>
      </c>
      <c r="L267" s="38">
        <f>IF(C267="","",N(E267)*IFERROR(VLOOKUP(C267,Products!$B$7:$E$156,4,0),0))</f>
        <v/>
      </c>
      <c r="M267" s="38">
        <f>IF(C267="","",J267-K267-L267-N(H267))</f>
        <v/>
      </c>
      <c r="N267" s="51">
        <f>IF(OR(C267="",N(J267)=0),"",M267/J267)</f>
        <v/>
      </c>
    </row>
    <row r="268" hidden="1">
      <c r="B268" s="53" t="n"/>
      <c r="C268" s="13" t="n"/>
      <c r="D268" s="13" t="n"/>
      <c r="E268" s="14" t="n"/>
      <c r="F268" s="19" t="n"/>
      <c r="G268" s="19" t="n"/>
      <c r="H268" s="19" t="n"/>
      <c r="I268" s="19" t="n"/>
      <c r="J268" s="38">
        <f>IF(C268="","",N(E268)*N(F268)+N(G268)-N(I268))</f>
        <v/>
      </c>
      <c r="K268" s="38">
        <f>IF(C268="","",IFERROR(J268*VLOOKUP(D268,Settings!$B$11:$E$18,2,0)+VLOOKUP(D268,Settings!$B$11:$E$18,3,0)+J268*VLOOKUP(D268,Settings!$B$11:$E$18,4,0),0))</f>
        <v/>
      </c>
      <c r="L268" s="38">
        <f>IF(C268="","",N(E268)*IFERROR(VLOOKUP(C268,Products!$B$7:$E$156,4,0),0))</f>
        <v/>
      </c>
      <c r="M268" s="38">
        <f>IF(C268="","",J268-K268-L268-N(H268))</f>
        <v/>
      </c>
      <c r="N268" s="51">
        <f>IF(OR(C268="",N(J268)=0),"",M268/J268)</f>
        <v/>
      </c>
    </row>
    <row r="269" hidden="1">
      <c r="B269" s="53" t="n"/>
      <c r="C269" s="13" t="n"/>
      <c r="D269" s="13" t="n"/>
      <c r="E269" s="14" t="n"/>
      <c r="F269" s="19" t="n"/>
      <c r="G269" s="19" t="n"/>
      <c r="H269" s="19" t="n"/>
      <c r="I269" s="19" t="n"/>
      <c r="J269" s="38">
        <f>IF(C269="","",N(E269)*N(F269)+N(G269)-N(I269))</f>
        <v/>
      </c>
      <c r="K269" s="38">
        <f>IF(C269="","",IFERROR(J269*VLOOKUP(D269,Settings!$B$11:$E$18,2,0)+VLOOKUP(D269,Settings!$B$11:$E$18,3,0)+J269*VLOOKUP(D269,Settings!$B$11:$E$18,4,0),0))</f>
        <v/>
      </c>
      <c r="L269" s="38">
        <f>IF(C269="","",N(E269)*IFERROR(VLOOKUP(C269,Products!$B$7:$E$156,4,0),0))</f>
        <v/>
      </c>
      <c r="M269" s="38">
        <f>IF(C269="","",J269-K269-L269-N(H269))</f>
        <v/>
      </c>
      <c r="N269" s="51">
        <f>IF(OR(C269="",N(J269)=0),"",M269/J269)</f>
        <v/>
      </c>
    </row>
    <row r="270" hidden="1">
      <c r="B270" s="53" t="n"/>
      <c r="C270" s="13" t="n"/>
      <c r="D270" s="13" t="n"/>
      <c r="E270" s="14" t="n"/>
      <c r="F270" s="19" t="n"/>
      <c r="G270" s="19" t="n"/>
      <c r="H270" s="19" t="n"/>
      <c r="I270" s="19" t="n"/>
      <c r="J270" s="38">
        <f>IF(C270="","",N(E270)*N(F270)+N(G270)-N(I270))</f>
        <v/>
      </c>
      <c r="K270" s="38">
        <f>IF(C270="","",IFERROR(J270*VLOOKUP(D270,Settings!$B$11:$E$18,2,0)+VLOOKUP(D270,Settings!$B$11:$E$18,3,0)+J270*VLOOKUP(D270,Settings!$B$11:$E$18,4,0),0))</f>
        <v/>
      </c>
      <c r="L270" s="38">
        <f>IF(C270="","",N(E270)*IFERROR(VLOOKUP(C270,Products!$B$7:$E$156,4,0),0))</f>
        <v/>
      </c>
      <c r="M270" s="38">
        <f>IF(C270="","",J270-K270-L270-N(H270))</f>
        <v/>
      </c>
      <c r="N270" s="51">
        <f>IF(OR(C270="",N(J270)=0),"",M270/J270)</f>
        <v/>
      </c>
    </row>
    <row r="271" hidden="1">
      <c r="B271" s="53" t="n"/>
      <c r="C271" s="13" t="n"/>
      <c r="D271" s="13" t="n"/>
      <c r="E271" s="14" t="n"/>
      <c r="F271" s="19" t="n"/>
      <c r="G271" s="19" t="n"/>
      <c r="H271" s="19" t="n"/>
      <c r="I271" s="19" t="n"/>
      <c r="J271" s="38">
        <f>IF(C271="","",N(E271)*N(F271)+N(G271)-N(I271))</f>
        <v/>
      </c>
      <c r="K271" s="38">
        <f>IF(C271="","",IFERROR(J271*VLOOKUP(D271,Settings!$B$11:$E$18,2,0)+VLOOKUP(D271,Settings!$B$11:$E$18,3,0)+J271*VLOOKUP(D271,Settings!$B$11:$E$18,4,0),0))</f>
        <v/>
      </c>
      <c r="L271" s="38">
        <f>IF(C271="","",N(E271)*IFERROR(VLOOKUP(C271,Products!$B$7:$E$156,4,0),0))</f>
        <v/>
      </c>
      <c r="M271" s="38">
        <f>IF(C271="","",J271-K271-L271-N(H271))</f>
        <v/>
      </c>
      <c r="N271" s="51">
        <f>IF(OR(C271="",N(J271)=0),"",M271/J271)</f>
        <v/>
      </c>
    </row>
    <row r="272" hidden="1">
      <c r="B272" s="53" t="n"/>
      <c r="C272" s="13" t="n"/>
      <c r="D272" s="13" t="n"/>
      <c r="E272" s="14" t="n"/>
      <c r="F272" s="19" t="n"/>
      <c r="G272" s="19" t="n"/>
      <c r="H272" s="19" t="n"/>
      <c r="I272" s="19" t="n"/>
      <c r="J272" s="38">
        <f>IF(C272="","",N(E272)*N(F272)+N(G272)-N(I272))</f>
        <v/>
      </c>
      <c r="K272" s="38">
        <f>IF(C272="","",IFERROR(J272*VLOOKUP(D272,Settings!$B$11:$E$18,2,0)+VLOOKUP(D272,Settings!$B$11:$E$18,3,0)+J272*VLOOKUP(D272,Settings!$B$11:$E$18,4,0),0))</f>
        <v/>
      </c>
      <c r="L272" s="38">
        <f>IF(C272="","",N(E272)*IFERROR(VLOOKUP(C272,Products!$B$7:$E$156,4,0),0))</f>
        <v/>
      </c>
      <c r="M272" s="38">
        <f>IF(C272="","",J272-K272-L272-N(H272))</f>
        <v/>
      </c>
      <c r="N272" s="51">
        <f>IF(OR(C272="",N(J272)=0),"",M272/J272)</f>
        <v/>
      </c>
    </row>
    <row r="273" hidden="1">
      <c r="B273" s="53" t="n"/>
      <c r="C273" s="13" t="n"/>
      <c r="D273" s="13" t="n"/>
      <c r="E273" s="14" t="n"/>
      <c r="F273" s="19" t="n"/>
      <c r="G273" s="19" t="n"/>
      <c r="H273" s="19" t="n"/>
      <c r="I273" s="19" t="n"/>
      <c r="J273" s="38">
        <f>IF(C273="","",N(E273)*N(F273)+N(G273)-N(I273))</f>
        <v/>
      </c>
      <c r="K273" s="38">
        <f>IF(C273="","",IFERROR(J273*VLOOKUP(D273,Settings!$B$11:$E$18,2,0)+VLOOKUP(D273,Settings!$B$11:$E$18,3,0)+J273*VLOOKUP(D273,Settings!$B$11:$E$18,4,0),0))</f>
        <v/>
      </c>
      <c r="L273" s="38">
        <f>IF(C273="","",N(E273)*IFERROR(VLOOKUP(C273,Products!$B$7:$E$156,4,0),0))</f>
        <v/>
      </c>
      <c r="M273" s="38">
        <f>IF(C273="","",J273-K273-L273-N(H273))</f>
        <v/>
      </c>
      <c r="N273" s="51">
        <f>IF(OR(C273="",N(J273)=0),"",M273/J273)</f>
        <v/>
      </c>
    </row>
    <row r="274" hidden="1">
      <c r="B274" s="53" t="n"/>
      <c r="C274" s="13" t="n"/>
      <c r="D274" s="13" t="n"/>
      <c r="E274" s="14" t="n"/>
      <c r="F274" s="19" t="n"/>
      <c r="G274" s="19" t="n"/>
      <c r="H274" s="19" t="n"/>
      <c r="I274" s="19" t="n"/>
      <c r="J274" s="38">
        <f>IF(C274="","",N(E274)*N(F274)+N(G274)-N(I274))</f>
        <v/>
      </c>
      <c r="K274" s="38">
        <f>IF(C274="","",IFERROR(J274*VLOOKUP(D274,Settings!$B$11:$E$18,2,0)+VLOOKUP(D274,Settings!$B$11:$E$18,3,0)+J274*VLOOKUP(D274,Settings!$B$11:$E$18,4,0),0))</f>
        <v/>
      </c>
      <c r="L274" s="38">
        <f>IF(C274="","",N(E274)*IFERROR(VLOOKUP(C274,Products!$B$7:$E$156,4,0),0))</f>
        <v/>
      </c>
      <c r="M274" s="38">
        <f>IF(C274="","",J274-K274-L274-N(H274))</f>
        <v/>
      </c>
      <c r="N274" s="51">
        <f>IF(OR(C274="",N(J274)=0),"",M274/J274)</f>
        <v/>
      </c>
    </row>
    <row r="275" hidden="1">
      <c r="B275" s="53" t="n"/>
      <c r="C275" s="13" t="n"/>
      <c r="D275" s="13" t="n"/>
      <c r="E275" s="14" t="n"/>
      <c r="F275" s="19" t="n"/>
      <c r="G275" s="19" t="n"/>
      <c r="H275" s="19" t="n"/>
      <c r="I275" s="19" t="n"/>
      <c r="J275" s="38">
        <f>IF(C275="","",N(E275)*N(F275)+N(G275)-N(I275))</f>
        <v/>
      </c>
      <c r="K275" s="38">
        <f>IF(C275="","",IFERROR(J275*VLOOKUP(D275,Settings!$B$11:$E$18,2,0)+VLOOKUP(D275,Settings!$B$11:$E$18,3,0)+J275*VLOOKUP(D275,Settings!$B$11:$E$18,4,0),0))</f>
        <v/>
      </c>
      <c r="L275" s="38">
        <f>IF(C275="","",N(E275)*IFERROR(VLOOKUP(C275,Products!$B$7:$E$156,4,0),0))</f>
        <v/>
      </c>
      <c r="M275" s="38">
        <f>IF(C275="","",J275-K275-L275-N(H275))</f>
        <v/>
      </c>
      <c r="N275" s="51">
        <f>IF(OR(C275="",N(J275)=0),"",M275/J275)</f>
        <v/>
      </c>
    </row>
    <row r="276" hidden="1">
      <c r="B276" s="53" t="n"/>
      <c r="C276" s="13" t="n"/>
      <c r="D276" s="13" t="n"/>
      <c r="E276" s="14" t="n"/>
      <c r="F276" s="19" t="n"/>
      <c r="G276" s="19" t="n"/>
      <c r="H276" s="19" t="n"/>
      <c r="I276" s="19" t="n"/>
      <c r="J276" s="38">
        <f>IF(C276="","",N(E276)*N(F276)+N(G276)-N(I276))</f>
        <v/>
      </c>
      <c r="K276" s="38">
        <f>IF(C276="","",IFERROR(J276*VLOOKUP(D276,Settings!$B$11:$E$18,2,0)+VLOOKUP(D276,Settings!$B$11:$E$18,3,0)+J276*VLOOKUP(D276,Settings!$B$11:$E$18,4,0),0))</f>
        <v/>
      </c>
      <c r="L276" s="38">
        <f>IF(C276="","",N(E276)*IFERROR(VLOOKUP(C276,Products!$B$7:$E$156,4,0),0))</f>
        <v/>
      </c>
      <c r="M276" s="38">
        <f>IF(C276="","",J276-K276-L276-N(H276))</f>
        <v/>
      </c>
      <c r="N276" s="51">
        <f>IF(OR(C276="",N(J276)=0),"",M276/J276)</f>
        <v/>
      </c>
    </row>
    <row r="277" hidden="1">
      <c r="B277" s="53" t="n"/>
      <c r="C277" s="13" t="n"/>
      <c r="D277" s="13" t="n"/>
      <c r="E277" s="14" t="n"/>
      <c r="F277" s="19" t="n"/>
      <c r="G277" s="19" t="n"/>
      <c r="H277" s="19" t="n"/>
      <c r="I277" s="19" t="n"/>
      <c r="J277" s="38">
        <f>IF(C277="","",N(E277)*N(F277)+N(G277)-N(I277))</f>
        <v/>
      </c>
      <c r="K277" s="38">
        <f>IF(C277="","",IFERROR(J277*VLOOKUP(D277,Settings!$B$11:$E$18,2,0)+VLOOKUP(D277,Settings!$B$11:$E$18,3,0)+J277*VLOOKUP(D277,Settings!$B$11:$E$18,4,0),0))</f>
        <v/>
      </c>
      <c r="L277" s="38">
        <f>IF(C277="","",N(E277)*IFERROR(VLOOKUP(C277,Products!$B$7:$E$156,4,0),0))</f>
        <v/>
      </c>
      <c r="M277" s="38">
        <f>IF(C277="","",J277-K277-L277-N(H277))</f>
        <v/>
      </c>
      <c r="N277" s="51">
        <f>IF(OR(C277="",N(J277)=0),"",M277/J277)</f>
        <v/>
      </c>
    </row>
    <row r="278" hidden="1">
      <c r="B278" s="53" t="n"/>
      <c r="C278" s="13" t="n"/>
      <c r="D278" s="13" t="n"/>
      <c r="E278" s="14" t="n"/>
      <c r="F278" s="19" t="n"/>
      <c r="G278" s="19" t="n"/>
      <c r="H278" s="19" t="n"/>
      <c r="I278" s="19" t="n"/>
      <c r="J278" s="38">
        <f>IF(C278="","",N(E278)*N(F278)+N(G278)-N(I278))</f>
        <v/>
      </c>
      <c r="K278" s="38">
        <f>IF(C278="","",IFERROR(J278*VLOOKUP(D278,Settings!$B$11:$E$18,2,0)+VLOOKUP(D278,Settings!$B$11:$E$18,3,0)+J278*VLOOKUP(D278,Settings!$B$11:$E$18,4,0),0))</f>
        <v/>
      </c>
      <c r="L278" s="38">
        <f>IF(C278="","",N(E278)*IFERROR(VLOOKUP(C278,Products!$B$7:$E$156,4,0),0))</f>
        <v/>
      </c>
      <c r="M278" s="38">
        <f>IF(C278="","",J278-K278-L278-N(H278))</f>
        <v/>
      </c>
      <c r="N278" s="51">
        <f>IF(OR(C278="",N(J278)=0),"",M278/J278)</f>
        <v/>
      </c>
    </row>
    <row r="279" hidden="1">
      <c r="B279" s="53" t="n"/>
      <c r="C279" s="13" t="n"/>
      <c r="D279" s="13" t="n"/>
      <c r="E279" s="14" t="n"/>
      <c r="F279" s="19" t="n"/>
      <c r="G279" s="19" t="n"/>
      <c r="H279" s="19" t="n"/>
      <c r="I279" s="19" t="n"/>
      <c r="J279" s="38">
        <f>IF(C279="","",N(E279)*N(F279)+N(G279)-N(I279))</f>
        <v/>
      </c>
      <c r="K279" s="38">
        <f>IF(C279="","",IFERROR(J279*VLOOKUP(D279,Settings!$B$11:$E$18,2,0)+VLOOKUP(D279,Settings!$B$11:$E$18,3,0)+J279*VLOOKUP(D279,Settings!$B$11:$E$18,4,0),0))</f>
        <v/>
      </c>
      <c r="L279" s="38">
        <f>IF(C279="","",N(E279)*IFERROR(VLOOKUP(C279,Products!$B$7:$E$156,4,0),0))</f>
        <v/>
      </c>
      <c r="M279" s="38">
        <f>IF(C279="","",J279-K279-L279-N(H279))</f>
        <v/>
      </c>
      <c r="N279" s="51">
        <f>IF(OR(C279="",N(J279)=0),"",M279/J279)</f>
        <v/>
      </c>
    </row>
    <row r="280" hidden="1">
      <c r="B280" s="53" t="n"/>
      <c r="C280" s="13" t="n"/>
      <c r="D280" s="13" t="n"/>
      <c r="E280" s="14" t="n"/>
      <c r="F280" s="19" t="n"/>
      <c r="G280" s="19" t="n"/>
      <c r="H280" s="19" t="n"/>
      <c r="I280" s="19" t="n"/>
      <c r="J280" s="38">
        <f>IF(C280="","",N(E280)*N(F280)+N(G280)-N(I280))</f>
        <v/>
      </c>
      <c r="K280" s="38">
        <f>IF(C280="","",IFERROR(J280*VLOOKUP(D280,Settings!$B$11:$E$18,2,0)+VLOOKUP(D280,Settings!$B$11:$E$18,3,0)+J280*VLOOKUP(D280,Settings!$B$11:$E$18,4,0),0))</f>
        <v/>
      </c>
      <c r="L280" s="38">
        <f>IF(C280="","",N(E280)*IFERROR(VLOOKUP(C280,Products!$B$7:$E$156,4,0),0))</f>
        <v/>
      </c>
      <c r="M280" s="38">
        <f>IF(C280="","",J280-K280-L280-N(H280))</f>
        <v/>
      </c>
      <c r="N280" s="51">
        <f>IF(OR(C280="",N(J280)=0),"",M280/J280)</f>
        <v/>
      </c>
    </row>
    <row r="281" hidden="1">
      <c r="B281" s="53" t="n"/>
      <c r="C281" s="13" t="n"/>
      <c r="D281" s="13" t="n"/>
      <c r="E281" s="14" t="n"/>
      <c r="F281" s="19" t="n"/>
      <c r="G281" s="19" t="n"/>
      <c r="H281" s="19" t="n"/>
      <c r="I281" s="19" t="n"/>
      <c r="J281" s="38">
        <f>IF(C281="","",N(E281)*N(F281)+N(G281)-N(I281))</f>
        <v/>
      </c>
      <c r="K281" s="38">
        <f>IF(C281="","",IFERROR(J281*VLOOKUP(D281,Settings!$B$11:$E$18,2,0)+VLOOKUP(D281,Settings!$B$11:$E$18,3,0)+J281*VLOOKUP(D281,Settings!$B$11:$E$18,4,0),0))</f>
        <v/>
      </c>
      <c r="L281" s="38">
        <f>IF(C281="","",N(E281)*IFERROR(VLOOKUP(C281,Products!$B$7:$E$156,4,0),0))</f>
        <v/>
      </c>
      <c r="M281" s="38">
        <f>IF(C281="","",J281-K281-L281-N(H281))</f>
        <v/>
      </c>
      <c r="N281" s="51">
        <f>IF(OR(C281="",N(J281)=0),"",M281/J281)</f>
        <v/>
      </c>
    </row>
    <row r="282" hidden="1">
      <c r="B282" s="53" t="n"/>
      <c r="C282" s="13" t="n"/>
      <c r="D282" s="13" t="n"/>
      <c r="E282" s="14" t="n"/>
      <c r="F282" s="19" t="n"/>
      <c r="G282" s="19" t="n"/>
      <c r="H282" s="19" t="n"/>
      <c r="I282" s="19" t="n"/>
      <c r="J282" s="38">
        <f>IF(C282="","",N(E282)*N(F282)+N(G282)-N(I282))</f>
        <v/>
      </c>
      <c r="K282" s="38">
        <f>IF(C282="","",IFERROR(J282*VLOOKUP(D282,Settings!$B$11:$E$18,2,0)+VLOOKUP(D282,Settings!$B$11:$E$18,3,0)+J282*VLOOKUP(D282,Settings!$B$11:$E$18,4,0),0))</f>
        <v/>
      </c>
      <c r="L282" s="38">
        <f>IF(C282="","",N(E282)*IFERROR(VLOOKUP(C282,Products!$B$7:$E$156,4,0),0))</f>
        <v/>
      </c>
      <c r="M282" s="38">
        <f>IF(C282="","",J282-K282-L282-N(H282))</f>
        <v/>
      </c>
      <c r="N282" s="51">
        <f>IF(OR(C282="",N(J282)=0),"",M282/J282)</f>
        <v/>
      </c>
    </row>
    <row r="283" hidden="1">
      <c r="B283" s="53" t="n"/>
      <c r="C283" s="13" t="n"/>
      <c r="D283" s="13" t="n"/>
      <c r="E283" s="14" t="n"/>
      <c r="F283" s="19" t="n"/>
      <c r="G283" s="19" t="n"/>
      <c r="H283" s="19" t="n"/>
      <c r="I283" s="19" t="n"/>
      <c r="J283" s="38">
        <f>IF(C283="","",N(E283)*N(F283)+N(G283)-N(I283))</f>
        <v/>
      </c>
      <c r="K283" s="38">
        <f>IF(C283="","",IFERROR(J283*VLOOKUP(D283,Settings!$B$11:$E$18,2,0)+VLOOKUP(D283,Settings!$B$11:$E$18,3,0)+J283*VLOOKUP(D283,Settings!$B$11:$E$18,4,0),0))</f>
        <v/>
      </c>
      <c r="L283" s="38">
        <f>IF(C283="","",N(E283)*IFERROR(VLOOKUP(C283,Products!$B$7:$E$156,4,0),0))</f>
        <v/>
      </c>
      <c r="M283" s="38">
        <f>IF(C283="","",J283-K283-L283-N(H283))</f>
        <v/>
      </c>
      <c r="N283" s="51">
        <f>IF(OR(C283="",N(J283)=0),"",M283/J283)</f>
        <v/>
      </c>
    </row>
    <row r="284" hidden="1">
      <c r="B284" s="53" t="n"/>
      <c r="C284" s="13" t="n"/>
      <c r="D284" s="13" t="n"/>
      <c r="E284" s="14" t="n"/>
      <c r="F284" s="19" t="n"/>
      <c r="G284" s="19" t="n"/>
      <c r="H284" s="19" t="n"/>
      <c r="I284" s="19" t="n"/>
      <c r="J284" s="38">
        <f>IF(C284="","",N(E284)*N(F284)+N(G284)-N(I284))</f>
        <v/>
      </c>
      <c r="K284" s="38">
        <f>IF(C284="","",IFERROR(J284*VLOOKUP(D284,Settings!$B$11:$E$18,2,0)+VLOOKUP(D284,Settings!$B$11:$E$18,3,0)+J284*VLOOKUP(D284,Settings!$B$11:$E$18,4,0),0))</f>
        <v/>
      </c>
      <c r="L284" s="38">
        <f>IF(C284="","",N(E284)*IFERROR(VLOOKUP(C284,Products!$B$7:$E$156,4,0),0))</f>
        <v/>
      </c>
      <c r="M284" s="38">
        <f>IF(C284="","",J284-K284-L284-N(H284))</f>
        <v/>
      </c>
      <c r="N284" s="51">
        <f>IF(OR(C284="",N(J284)=0),"",M284/J284)</f>
        <v/>
      </c>
    </row>
    <row r="285" hidden="1">
      <c r="B285" s="53" t="n"/>
      <c r="C285" s="13" t="n"/>
      <c r="D285" s="13" t="n"/>
      <c r="E285" s="14" t="n"/>
      <c r="F285" s="19" t="n"/>
      <c r="G285" s="19" t="n"/>
      <c r="H285" s="19" t="n"/>
      <c r="I285" s="19" t="n"/>
      <c r="J285" s="38">
        <f>IF(C285="","",N(E285)*N(F285)+N(G285)-N(I285))</f>
        <v/>
      </c>
      <c r="K285" s="38">
        <f>IF(C285="","",IFERROR(J285*VLOOKUP(D285,Settings!$B$11:$E$18,2,0)+VLOOKUP(D285,Settings!$B$11:$E$18,3,0)+J285*VLOOKUP(D285,Settings!$B$11:$E$18,4,0),0))</f>
        <v/>
      </c>
      <c r="L285" s="38">
        <f>IF(C285="","",N(E285)*IFERROR(VLOOKUP(C285,Products!$B$7:$E$156,4,0),0))</f>
        <v/>
      </c>
      <c r="M285" s="38">
        <f>IF(C285="","",J285-K285-L285-N(H285))</f>
        <v/>
      </c>
      <c r="N285" s="51">
        <f>IF(OR(C285="",N(J285)=0),"",M285/J285)</f>
        <v/>
      </c>
    </row>
    <row r="286" hidden="1">
      <c r="B286" s="53" t="n"/>
      <c r="C286" s="13" t="n"/>
      <c r="D286" s="13" t="n"/>
      <c r="E286" s="14" t="n"/>
      <c r="F286" s="19" t="n"/>
      <c r="G286" s="19" t="n"/>
      <c r="H286" s="19" t="n"/>
      <c r="I286" s="19" t="n"/>
      <c r="J286" s="38">
        <f>IF(C286="","",N(E286)*N(F286)+N(G286)-N(I286))</f>
        <v/>
      </c>
      <c r="K286" s="38">
        <f>IF(C286="","",IFERROR(J286*VLOOKUP(D286,Settings!$B$11:$E$18,2,0)+VLOOKUP(D286,Settings!$B$11:$E$18,3,0)+J286*VLOOKUP(D286,Settings!$B$11:$E$18,4,0),0))</f>
        <v/>
      </c>
      <c r="L286" s="38">
        <f>IF(C286="","",N(E286)*IFERROR(VLOOKUP(C286,Products!$B$7:$E$156,4,0),0))</f>
        <v/>
      </c>
      <c r="M286" s="38">
        <f>IF(C286="","",J286-K286-L286-N(H286))</f>
        <v/>
      </c>
      <c r="N286" s="51">
        <f>IF(OR(C286="",N(J286)=0),"",M286/J286)</f>
        <v/>
      </c>
    </row>
    <row r="287" hidden="1">
      <c r="B287" s="53" t="n"/>
      <c r="C287" s="13" t="n"/>
      <c r="D287" s="13" t="n"/>
      <c r="E287" s="14" t="n"/>
      <c r="F287" s="19" t="n"/>
      <c r="G287" s="19" t="n"/>
      <c r="H287" s="19" t="n"/>
      <c r="I287" s="19" t="n"/>
      <c r="J287" s="38">
        <f>IF(C287="","",N(E287)*N(F287)+N(G287)-N(I287))</f>
        <v/>
      </c>
      <c r="K287" s="38">
        <f>IF(C287="","",IFERROR(J287*VLOOKUP(D287,Settings!$B$11:$E$18,2,0)+VLOOKUP(D287,Settings!$B$11:$E$18,3,0)+J287*VLOOKUP(D287,Settings!$B$11:$E$18,4,0),0))</f>
        <v/>
      </c>
      <c r="L287" s="38">
        <f>IF(C287="","",N(E287)*IFERROR(VLOOKUP(C287,Products!$B$7:$E$156,4,0),0))</f>
        <v/>
      </c>
      <c r="M287" s="38">
        <f>IF(C287="","",J287-K287-L287-N(H287))</f>
        <v/>
      </c>
      <c r="N287" s="51">
        <f>IF(OR(C287="",N(J287)=0),"",M287/J287)</f>
        <v/>
      </c>
    </row>
    <row r="288" hidden="1">
      <c r="B288" s="53" t="n"/>
      <c r="C288" s="13" t="n"/>
      <c r="D288" s="13" t="n"/>
      <c r="E288" s="14" t="n"/>
      <c r="F288" s="19" t="n"/>
      <c r="G288" s="19" t="n"/>
      <c r="H288" s="19" t="n"/>
      <c r="I288" s="19" t="n"/>
      <c r="J288" s="38">
        <f>IF(C288="","",N(E288)*N(F288)+N(G288)-N(I288))</f>
        <v/>
      </c>
      <c r="K288" s="38">
        <f>IF(C288="","",IFERROR(J288*VLOOKUP(D288,Settings!$B$11:$E$18,2,0)+VLOOKUP(D288,Settings!$B$11:$E$18,3,0)+J288*VLOOKUP(D288,Settings!$B$11:$E$18,4,0),0))</f>
        <v/>
      </c>
      <c r="L288" s="38">
        <f>IF(C288="","",N(E288)*IFERROR(VLOOKUP(C288,Products!$B$7:$E$156,4,0),0))</f>
        <v/>
      </c>
      <c r="M288" s="38">
        <f>IF(C288="","",J288-K288-L288-N(H288))</f>
        <v/>
      </c>
      <c r="N288" s="51">
        <f>IF(OR(C288="",N(J288)=0),"",M288/J288)</f>
        <v/>
      </c>
    </row>
    <row r="289" hidden="1">
      <c r="B289" s="53" t="n"/>
      <c r="C289" s="13" t="n"/>
      <c r="D289" s="13" t="n"/>
      <c r="E289" s="14" t="n"/>
      <c r="F289" s="19" t="n"/>
      <c r="G289" s="19" t="n"/>
      <c r="H289" s="19" t="n"/>
      <c r="I289" s="19" t="n"/>
      <c r="J289" s="38">
        <f>IF(C289="","",N(E289)*N(F289)+N(G289)-N(I289))</f>
        <v/>
      </c>
      <c r="K289" s="38">
        <f>IF(C289="","",IFERROR(J289*VLOOKUP(D289,Settings!$B$11:$E$18,2,0)+VLOOKUP(D289,Settings!$B$11:$E$18,3,0)+J289*VLOOKUP(D289,Settings!$B$11:$E$18,4,0),0))</f>
        <v/>
      </c>
      <c r="L289" s="38">
        <f>IF(C289="","",N(E289)*IFERROR(VLOOKUP(C289,Products!$B$7:$E$156,4,0),0))</f>
        <v/>
      </c>
      <c r="M289" s="38">
        <f>IF(C289="","",J289-K289-L289-N(H289))</f>
        <v/>
      </c>
      <c r="N289" s="51">
        <f>IF(OR(C289="",N(J289)=0),"",M289/J289)</f>
        <v/>
      </c>
    </row>
    <row r="290" hidden="1">
      <c r="B290" s="53" t="n"/>
      <c r="C290" s="13" t="n"/>
      <c r="D290" s="13" t="n"/>
      <c r="E290" s="14" t="n"/>
      <c r="F290" s="19" t="n"/>
      <c r="G290" s="19" t="n"/>
      <c r="H290" s="19" t="n"/>
      <c r="I290" s="19" t="n"/>
      <c r="J290" s="38">
        <f>IF(C290="","",N(E290)*N(F290)+N(G290)-N(I290))</f>
        <v/>
      </c>
      <c r="K290" s="38">
        <f>IF(C290="","",IFERROR(J290*VLOOKUP(D290,Settings!$B$11:$E$18,2,0)+VLOOKUP(D290,Settings!$B$11:$E$18,3,0)+J290*VLOOKUP(D290,Settings!$B$11:$E$18,4,0),0))</f>
        <v/>
      </c>
      <c r="L290" s="38">
        <f>IF(C290="","",N(E290)*IFERROR(VLOOKUP(C290,Products!$B$7:$E$156,4,0),0))</f>
        <v/>
      </c>
      <c r="M290" s="38">
        <f>IF(C290="","",J290-K290-L290-N(H290))</f>
        <v/>
      </c>
      <c r="N290" s="51">
        <f>IF(OR(C290="",N(J290)=0),"",M290/J290)</f>
        <v/>
      </c>
    </row>
    <row r="291" hidden="1">
      <c r="B291" s="53" t="n"/>
      <c r="C291" s="13" t="n"/>
      <c r="D291" s="13" t="n"/>
      <c r="E291" s="14" t="n"/>
      <c r="F291" s="19" t="n"/>
      <c r="G291" s="19" t="n"/>
      <c r="H291" s="19" t="n"/>
      <c r="I291" s="19" t="n"/>
      <c r="J291" s="38">
        <f>IF(C291="","",N(E291)*N(F291)+N(G291)-N(I291))</f>
        <v/>
      </c>
      <c r="K291" s="38">
        <f>IF(C291="","",IFERROR(J291*VLOOKUP(D291,Settings!$B$11:$E$18,2,0)+VLOOKUP(D291,Settings!$B$11:$E$18,3,0)+J291*VLOOKUP(D291,Settings!$B$11:$E$18,4,0),0))</f>
        <v/>
      </c>
      <c r="L291" s="38">
        <f>IF(C291="","",N(E291)*IFERROR(VLOOKUP(C291,Products!$B$7:$E$156,4,0),0))</f>
        <v/>
      </c>
      <c r="M291" s="38">
        <f>IF(C291="","",J291-K291-L291-N(H291))</f>
        <v/>
      </c>
      <c r="N291" s="51">
        <f>IF(OR(C291="",N(J291)=0),"",M291/J291)</f>
        <v/>
      </c>
    </row>
    <row r="292" hidden="1">
      <c r="B292" s="53" t="n"/>
      <c r="C292" s="13" t="n"/>
      <c r="D292" s="13" t="n"/>
      <c r="E292" s="14" t="n"/>
      <c r="F292" s="19" t="n"/>
      <c r="G292" s="19" t="n"/>
      <c r="H292" s="19" t="n"/>
      <c r="I292" s="19" t="n"/>
      <c r="J292" s="38">
        <f>IF(C292="","",N(E292)*N(F292)+N(G292)-N(I292))</f>
        <v/>
      </c>
      <c r="K292" s="38">
        <f>IF(C292="","",IFERROR(J292*VLOOKUP(D292,Settings!$B$11:$E$18,2,0)+VLOOKUP(D292,Settings!$B$11:$E$18,3,0)+J292*VLOOKUP(D292,Settings!$B$11:$E$18,4,0),0))</f>
        <v/>
      </c>
      <c r="L292" s="38">
        <f>IF(C292="","",N(E292)*IFERROR(VLOOKUP(C292,Products!$B$7:$E$156,4,0),0))</f>
        <v/>
      </c>
      <c r="M292" s="38">
        <f>IF(C292="","",J292-K292-L292-N(H292))</f>
        <v/>
      </c>
      <c r="N292" s="51">
        <f>IF(OR(C292="",N(J292)=0),"",M292/J292)</f>
        <v/>
      </c>
    </row>
    <row r="293" hidden="1">
      <c r="B293" s="53" t="n"/>
      <c r="C293" s="13" t="n"/>
      <c r="D293" s="13" t="n"/>
      <c r="E293" s="14" t="n"/>
      <c r="F293" s="19" t="n"/>
      <c r="G293" s="19" t="n"/>
      <c r="H293" s="19" t="n"/>
      <c r="I293" s="19" t="n"/>
      <c r="J293" s="38">
        <f>IF(C293="","",N(E293)*N(F293)+N(G293)-N(I293))</f>
        <v/>
      </c>
      <c r="K293" s="38">
        <f>IF(C293="","",IFERROR(J293*VLOOKUP(D293,Settings!$B$11:$E$18,2,0)+VLOOKUP(D293,Settings!$B$11:$E$18,3,0)+J293*VLOOKUP(D293,Settings!$B$11:$E$18,4,0),0))</f>
        <v/>
      </c>
      <c r="L293" s="38">
        <f>IF(C293="","",N(E293)*IFERROR(VLOOKUP(C293,Products!$B$7:$E$156,4,0),0))</f>
        <v/>
      </c>
      <c r="M293" s="38">
        <f>IF(C293="","",J293-K293-L293-N(H293))</f>
        <v/>
      </c>
      <c r="N293" s="51">
        <f>IF(OR(C293="",N(J293)=0),"",M293/J293)</f>
        <v/>
      </c>
    </row>
    <row r="294" hidden="1">
      <c r="B294" s="53" t="n"/>
      <c r="C294" s="13" t="n"/>
      <c r="D294" s="13" t="n"/>
      <c r="E294" s="14" t="n"/>
      <c r="F294" s="19" t="n"/>
      <c r="G294" s="19" t="n"/>
      <c r="H294" s="19" t="n"/>
      <c r="I294" s="19" t="n"/>
      <c r="J294" s="38">
        <f>IF(C294="","",N(E294)*N(F294)+N(G294)-N(I294))</f>
        <v/>
      </c>
      <c r="K294" s="38">
        <f>IF(C294="","",IFERROR(J294*VLOOKUP(D294,Settings!$B$11:$E$18,2,0)+VLOOKUP(D294,Settings!$B$11:$E$18,3,0)+J294*VLOOKUP(D294,Settings!$B$11:$E$18,4,0),0))</f>
        <v/>
      </c>
      <c r="L294" s="38">
        <f>IF(C294="","",N(E294)*IFERROR(VLOOKUP(C294,Products!$B$7:$E$156,4,0),0))</f>
        <v/>
      </c>
      <c r="M294" s="38">
        <f>IF(C294="","",J294-K294-L294-N(H294))</f>
        <v/>
      </c>
      <c r="N294" s="51">
        <f>IF(OR(C294="",N(J294)=0),"",M294/J294)</f>
        <v/>
      </c>
    </row>
    <row r="295" hidden="1">
      <c r="B295" s="53" t="n"/>
      <c r="C295" s="13" t="n"/>
      <c r="D295" s="13" t="n"/>
      <c r="E295" s="14" t="n"/>
      <c r="F295" s="19" t="n"/>
      <c r="G295" s="19" t="n"/>
      <c r="H295" s="19" t="n"/>
      <c r="I295" s="19" t="n"/>
      <c r="J295" s="38">
        <f>IF(C295="","",N(E295)*N(F295)+N(G295)-N(I295))</f>
        <v/>
      </c>
      <c r="K295" s="38">
        <f>IF(C295="","",IFERROR(J295*VLOOKUP(D295,Settings!$B$11:$E$18,2,0)+VLOOKUP(D295,Settings!$B$11:$E$18,3,0)+J295*VLOOKUP(D295,Settings!$B$11:$E$18,4,0),0))</f>
        <v/>
      </c>
      <c r="L295" s="38">
        <f>IF(C295="","",N(E295)*IFERROR(VLOOKUP(C295,Products!$B$7:$E$156,4,0),0))</f>
        <v/>
      </c>
      <c r="M295" s="38">
        <f>IF(C295="","",J295-K295-L295-N(H295))</f>
        <v/>
      </c>
      <c r="N295" s="51">
        <f>IF(OR(C295="",N(J295)=0),"",M295/J295)</f>
        <v/>
      </c>
    </row>
    <row r="296" hidden="1">
      <c r="B296" s="53" t="n"/>
      <c r="C296" s="13" t="n"/>
      <c r="D296" s="13" t="n"/>
      <c r="E296" s="14" t="n"/>
      <c r="F296" s="19" t="n"/>
      <c r="G296" s="19" t="n"/>
      <c r="H296" s="19" t="n"/>
      <c r="I296" s="19" t="n"/>
      <c r="J296" s="38">
        <f>IF(C296="","",N(E296)*N(F296)+N(G296)-N(I296))</f>
        <v/>
      </c>
      <c r="K296" s="38">
        <f>IF(C296="","",IFERROR(J296*VLOOKUP(D296,Settings!$B$11:$E$18,2,0)+VLOOKUP(D296,Settings!$B$11:$E$18,3,0)+J296*VLOOKUP(D296,Settings!$B$11:$E$18,4,0),0))</f>
        <v/>
      </c>
      <c r="L296" s="38">
        <f>IF(C296="","",N(E296)*IFERROR(VLOOKUP(C296,Products!$B$7:$E$156,4,0),0))</f>
        <v/>
      </c>
      <c r="M296" s="38">
        <f>IF(C296="","",J296-K296-L296-N(H296))</f>
        <v/>
      </c>
      <c r="N296" s="51">
        <f>IF(OR(C296="",N(J296)=0),"",M296/J296)</f>
        <v/>
      </c>
    </row>
    <row r="297" hidden="1">
      <c r="B297" s="53" t="n"/>
      <c r="C297" s="13" t="n"/>
      <c r="D297" s="13" t="n"/>
      <c r="E297" s="14" t="n"/>
      <c r="F297" s="19" t="n"/>
      <c r="G297" s="19" t="n"/>
      <c r="H297" s="19" t="n"/>
      <c r="I297" s="19" t="n"/>
      <c r="J297" s="38">
        <f>IF(C297="","",N(E297)*N(F297)+N(G297)-N(I297))</f>
        <v/>
      </c>
      <c r="K297" s="38">
        <f>IF(C297="","",IFERROR(J297*VLOOKUP(D297,Settings!$B$11:$E$18,2,0)+VLOOKUP(D297,Settings!$B$11:$E$18,3,0)+J297*VLOOKUP(D297,Settings!$B$11:$E$18,4,0),0))</f>
        <v/>
      </c>
      <c r="L297" s="38">
        <f>IF(C297="","",N(E297)*IFERROR(VLOOKUP(C297,Products!$B$7:$E$156,4,0),0))</f>
        <v/>
      </c>
      <c r="M297" s="38">
        <f>IF(C297="","",J297-K297-L297-N(H297))</f>
        <v/>
      </c>
      <c r="N297" s="51">
        <f>IF(OR(C297="",N(J297)=0),"",M297/J297)</f>
        <v/>
      </c>
    </row>
    <row r="298" hidden="1">
      <c r="B298" s="53" t="n"/>
      <c r="C298" s="13" t="n"/>
      <c r="D298" s="13" t="n"/>
      <c r="E298" s="14" t="n"/>
      <c r="F298" s="19" t="n"/>
      <c r="G298" s="19" t="n"/>
      <c r="H298" s="19" t="n"/>
      <c r="I298" s="19" t="n"/>
      <c r="J298" s="38">
        <f>IF(C298="","",N(E298)*N(F298)+N(G298)-N(I298))</f>
        <v/>
      </c>
      <c r="K298" s="38">
        <f>IF(C298="","",IFERROR(J298*VLOOKUP(D298,Settings!$B$11:$E$18,2,0)+VLOOKUP(D298,Settings!$B$11:$E$18,3,0)+J298*VLOOKUP(D298,Settings!$B$11:$E$18,4,0),0))</f>
        <v/>
      </c>
      <c r="L298" s="38">
        <f>IF(C298="","",N(E298)*IFERROR(VLOOKUP(C298,Products!$B$7:$E$156,4,0),0))</f>
        <v/>
      </c>
      <c r="M298" s="38">
        <f>IF(C298="","",J298-K298-L298-N(H298))</f>
        <v/>
      </c>
      <c r="N298" s="51">
        <f>IF(OR(C298="",N(J298)=0),"",M298/J298)</f>
        <v/>
      </c>
    </row>
    <row r="299" hidden="1">
      <c r="B299" s="53" t="n"/>
      <c r="C299" s="13" t="n"/>
      <c r="D299" s="13" t="n"/>
      <c r="E299" s="14" t="n"/>
      <c r="F299" s="19" t="n"/>
      <c r="G299" s="19" t="n"/>
      <c r="H299" s="19" t="n"/>
      <c r="I299" s="19" t="n"/>
      <c r="J299" s="38">
        <f>IF(C299="","",N(E299)*N(F299)+N(G299)-N(I299))</f>
        <v/>
      </c>
      <c r="K299" s="38">
        <f>IF(C299="","",IFERROR(J299*VLOOKUP(D299,Settings!$B$11:$E$18,2,0)+VLOOKUP(D299,Settings!$B$11:$E$18,3,0)+J299*VLOOKUP(D299,Settings!$B$11:$E$18,4,0),0))</f>
        <v/>
      </c>
      <c r="L299" s="38">
        <f>IF(C299="","",N(E299)*IFERROR(VLOOKUP(C299,Products!$B$7:$E$156,4,0),0))</f>
        <v/>
      </c>
      <c r="M299" s="38">
        <f>IF(C299="","",J299-K299-L299-N(H299))</f>
        <v/>
      </c>
      <c r="N299" s="51">
        <f>IF(OR(C299="",N(J299)=0),"",M299/J299)</f>
        <v/>
      </c>
    </row>
    <row r="300" hidden="1">
      <c r="B300" s="53" t="n"/>
      <c r="C300" s="13" t="n"/>
      <c r="D300" s="13" t="n"/>
      <c r="E300" s="14" t="n"/>
      <c r="F300" s="19" t="n"/>
      <c r="G300" s="19" t="n"/>
      <c r="H300" s="19" t="n"/>
      <c r="I300" s="19" t="n"/>
      <c r="J300" s="38">
        <f>IF(C300="","",N(E300)*N(F300)+N(G300)-N(I300))</f>
        <v/>
      </c>
      <c r="K300" s="38">
        <f>IF(C300="","",IFERROR(J300*VLOOKUP(D300,Settings!$B$11:$E$18,2,0)+VLOOKUP(D300,Settings!$B$11:$E$18,3,0)+J300*VLOOKUP(D300,Settings!$B$11:$E$18,4,0),0))</f>
        <v/>
      </c>
      <c r="L300" s="38">
        <f>IF(C300="","",N(E300)*IFERROR(VLOOKUP(C300,Products!$B$7:$E$156,4,0),0))</f>
        <v/>
      </c>
      <c r="M300" s="38">
        <f>IF(C300="","",J300-K300-L300-N(H300))</f>
        <v/>
      </c>
      <c r="N300" s="51">
        <f>IF(OR(C300="",N(J300)=0),"",M300/J300)</f>
        <v/>
      </c>
    </row>
    <row r="301" hidden="1">
      <c r="B301" s="53" t="n"/>
      <c r="C301" s="13" t="n"/>
      <c r="D301" s="13" t="n"/>
      <c r="E301" s="14" t="n"/>
      <c r="F301" s="19" t="n"/>
      <c r="G301" s="19" t="n"/>
      <c r="H301" s="19" t="n"/>
      <c r="I301" s="19" t="n"/>
      <c r="J301" s="38">
        <f>IF(C301="","",N(E301)*N(F301)+N(G301)-N(I301))</f>
        <v/>
      </c>
      <c r="K301" s="38">
        <f>IF(C301="","",IFERROR(J301*VLOOKUP(D301,Settings!$B$11:$E$18,2,0)+VLOOKUP(D301,Settings!$B$11:$E$18,3,0)+J301*VLOOKUP(D301,Settings!$B$11:$E$18,4,0),0))</f>
        <v/>
      </c>
      <c r="L301" s="38">
        <f>IF(C301="","",N(E301)*IFERROR(VLOOKUP(C301,Products!$B$7:$E$156,4,0),0))</f>
        <v/>
      </c>
      <c r="M301" s="38">
        <f>IF(C301="","",J301-K301-L301-N(H301))</f>
        <v/>
      </c>
      <c r="N301" s="51">
        <f>IF(OR(C301="",N(J301)=0),"",M301/J301)</f>
        <v/>
      </c>
    </row>
    <row r="302" hidden="1">
      <c r="B302" s="53" t="n"/>
      <c r="C302" s="13" t="n"/>
      <c r="D302" s="13" t="n"/>
      <c r="E302" s="14" t="n"/>
      <c r="F302" s="19" t="n"/>
      <c r="G302" s="19" t="n"/>
      <c r="H302" s="19" t="n"/>
      <c r="I302" s="19" t="n"/>
      <c r="J302" s="38">
        <f>IF(C302="","",N(E302)*N(F302)+N(G302)-N(I302))</f>
        <v/>
      </c>
      <c r="K302" s="38">
        <f>IF(C302="","",IFERROR(J302*VLOOKUP(D302,Settings!$B$11:$E$18,2,0)+VLOOKUP(D302,Settings!$B$11:$E$18,3,0)+J302*VLOOKUP(D302,Settings!$B$11:$E$18,4,0),0))</f>
        <v/>
      </c>
      <c r="L302" s="38">
        <f>IF(C302="","",N(E302)*IFERROR(VLOOKUP(C302,Products!$B$7:$E$156,4,0),0))</f>
        <v/>
      </c>
      <c r="M302" s="38">
        <f>IF(C302="","",J302-K302-L302-N(H302))</f>
        <v/>
      </c>
      <c r="N302" s="51">
        <f>IF(OR(C302="",N(J302)=0),"",M302/J302)</f>
        <v/>
      </c>
    </row>
    <row r="303" hidden="1">
      <c r="B303" s="53" t="n"/>
      <c r="C303" s="13" t="n"/>
      <c r="D303" s="13" t="n"/>
      <c r="E303" s="14" t="n"/>
      <c r="F303" s="19" t="n"/>
      <c r="G303" s="19" t="n"/>
      <c r="H303" s="19" t="n"/>
      <c r="I303" s="19" t="n"/>
      <c r="J303" s="38">
        <f>IF(C303="","",N(E303)*N(F303)+N(G303)-N(I303))</f>
        <v/>
      </c>
      <c r="K303" s="38">
        <f>IF(C303="","",IFERROR(J303*VLOOKUP(D303,Settings!$B$11:$E$18,2,0)+VLOOKUP(D303,Settings!$B$11:$E$18,3,0)+J303*VLOOKUP(D303,Settings!$B$11:$E$18,4,0),0))</f>
        <v/>
      </c>
      <c r="L303" s="38">
        <f>IF(C303="","",N(E303)*IFERROR(VLOOKUP(C303,Products!$B$7:$E$156,4,0),0))</f>
        <v/>
      </c>
      <c r="M303" s="38">
        <f>IF(C303="","",J303-K303-L303-N(H303))</f>
        <v/>
      </c>
      <c r="N303" s="51">
        <f>IF(OR(C303="",N(J303)=0),"",M303/J303)</f>
        <v/>
      </c>
    </row>
    <row r="304" hidden="1">
      <c r="B304" s="53" t="n"/>
      <c r="C304" s="13" t="n"/>
      <c r="D304" s="13" t="n"/>
      <c r="E304" s="14" t="n"/>
      <c r="F304" s="19" t="n"/>
      <c r="G304" s="19" t="n"/>
      <c r="H304" s="19" t="n"/>
      <c r="I304" s="19" t="n"/>
      <c r="J304" s="38">
        <f>IF(C304="","",N(E304)*N(F304)+N(G304)-N(I304))</f>
        <v/>
      </c>
      <c r="K304" s="38">
        <f>IF(C304="","",IFERROR(J304*VLOOKUP(D304,Settings!$B$11:$E$18,2,0)+VLOOKUP(D304,Settings!$B$11:$E$18,3,0)+J304*VLOOKUP(D304,Settings!$B$11:$E$18,4,0),0))</f>
        <v/>
      </c>
      <c r="L304" s="38">
        <f>IF(C304="","",N(E304)*IFERROR(VLOOKUP(C304,Products!$B$7:$E$156,4,0),0))</f>
        <v/>
      </c>
      <c r="M304" s="38">
        <f>IF(C304="","",J304-K304-L304-N(H304))</f>
        <v/>
      </c>
      <c r="N304" s="51">
        <f>IF(OR(C304="",N(J304)=0),"",M304/J304)</f>
        <v/>
      </c>
    </row>
    <row r="305" hidden="1">
      <c r="B305" s="53" t="n"/>
      <c r="C305" s="13" t="n"/>
      <c r="D305" s="13" t="n"/>
      <c r="E305" s="14" t="n"/>
      <c r="F305" s="19" t="n"/>
      <c r="G305" s="19" t="n"/>
      <c r="H305" s="19" t="n"/>
      <c r="I305" s="19" t="n"/>
      <c r="J305" s="38">
        <f>IF(C305="","",N(E305)*N(F305)+N(G305)-N(I305))</f>
        <v/>
      </c>
      <c r="K305" s="38">
        <f>IF(C305="","",IFERROR(J305*VLOOKUP(D305,Settings!$B$11:$E$18,2,0)+VLOOKUP(D305,Settings!$B$11:$E$18,3,0)+J305*VLOOKUP(D305,Settings!$B$11:$E$18,4,0),0))</f>
        <v/>
      </c>
      <c r="L305" s="38">
        <f>IF(C305="","",N(E305)*IFERROR(VLOOKUP(C305,Products!$B$7:$E$156,4,0),0))</f>
        <v/>
      </c>
      <c r="M305" s="38">
        <f>IF(C305="","",J305-K305-L305-N(H305))</f>
        <v/>
      </c>
      <c r="N305" s="51">
        <f>IF(OR(C305="",N(J305)=0),"",M305/J305)</f>
        <v/>
      </c>
    </row>
    <row r="306" hidden="1">
      <c r="B306" s="53" t="n"/>
      <c r="C306" s="13" t="n"/>
      <c r="D306" s="13" t="n"/>
      <c r="E306" s="14" t="n"/>
      <c r="F306" s="19" t="n"/>
      <c r="G306" s="19" t="n"/>
      <c r="H306" s="19" t="n"/>
      <c r="I306" s="19" t="n"/>
      <c r="J306" s="38">
        <f>IF(C306="","",N(E306)*N(F306)+N(G306)-N(I306))</f>
        <v/>
      </c>
      <c r="K306" s="38">
        <f>IF(C306="","",IFERROR(J306*VLOOKUP(D306,Settings!$B$11:$E$18,2,0)+VLOOKUP(D306,Settings!$B$11:$E$18,3,0)+J306*VLOOKUP(D306,Settings!$B$11:$E$18,4,0),0))</f>
        <v/>
      </c>
      <c r="L306" s="38">
        <f>IF(C306="","",N(E306)*IFERROR(VLOOKUP(C306,Products!$B$7:$E$156,4,0),0))</f>
        <v/>
      </c>
      <c r="M306" s="38">
        <f>IF(C306="","",J306-K306-L306-N(H306))</f>
        <v/>
      </c>
      <c r="N306" s="51">
        <f>IF(OR(C306="",N(J306)=0),"",M306/J306)</f>
        <v/>
      </c>
    </row>
    <row r="307" hidden="1">
      <c r="B307" s="53" t="n"/>
      <c r="C307" s="13" t="n"/>
      <c r="D307" s="13" t="n"/>
      <c r="E307" s="14" t="n"/>
      <c r="F307" s="19" t="n"/>
      <c r="G307" s="19" t="n"/>
      <c r="H307" s="19" t="n"/>
      <c r="I307" s="19" t="n"/>
      <c r="J307" s="38">
        <f>IF(C307="","",N(E307)*N(F307)+N(G307)-N(I307))</f>
        <v/>
      </c>
      <c r="K307" s="38">
        <f>IF(C307="","",IFERROR(J307*VLOOKUP(D307,Settings!$B$11:$E$18,2,0)+VLOOKUP(D307,Settings!$B$11:$E$18,3,0)+J307*VLOOKUP(D307,Settings!$B$11:$E$18,4,0),0))</f>
        <v/>
      </c>
      <c r="L307" s="38">
        <f>IF(C307="","",N(E307)*IFERROR(VLOOKUP(C307,Products!$B$7:$E$156,4,0),0))</f>
        <v/>
      </c>
      <c r="M307" s="38">
        <f>IF(C307="","",J307-K307-L307-N(H307))</f>
        <v/>
      </c>
      <c r="N307" s="51">
        <f>IF(OR(C307="",N(J307)=0),"",M307/J307)</f>
        <v/>
      </c>
    </row>
    <row r="308" hidden="1">
      <c r="B308" s="53" t="n"/>
      <c r="C308" s="13" t="n"/>
      <c r="D308" s="13" t="n"/>
      <c r="E308" s="14" t="n"/>
      <c r="F308" s="19" t="n"/>
      <c r="G308" s="19" t="n"/>
      <c r="H308" s="19" t="n"/>
      <c r="I308" s="19" t="n"/>
      <c r="J308" s="38">
        <f>IF(C308="","",N(E308)*N(F308)+N(G308)-N(I308))</f>
        <v/>
      </c>
      <c r="K308" s="38">
        <f>IF(C308="","",IFERROR(J308*VLOOKUP(D308,Settings!$B$11:$E$18,2,0)+VLOOKUP(D308,Settings!$B$11:$E$18,3,0)+J308*VLOOKUP(D308,Settings!$B$11:$E$18,4,0),0))</f>
        <v/>
      </c>
      <c r="L308" s="38">
        <f>IF(C308="","",N(E308)*IFERROR(VLOOKUP(C308,Products!$B$7:$E$156,4,0),0))</f>
        <v/>
      </c>
      <c r="M308" s="38">
        <f>IF(C308="","",J308-K308-L308-N(H308))</f>
        <v/>
      </c>
      <c r="N308" s="51">
        <f>IF(OR(C308="",N(J308)=0),"",M308/J308)</f>
        <v/>
      </c>
    </row>
    <row r="309" hidden="1">
      <c r="B309" s="53" t="n"/>
      <c r="C309" s="13" t="n"/>
      <c r="D309" s="13" t="n"/>
      <c r="E309" s="14" t="n"/>
      <c r="F309" s="19" t="n"/>
      <c r="G309" s="19" t="n"/>
      <c r="H309" s="19" t="n"/>
      <c r="I309" s="19" t="n"/>
      <c r="J309" s="38">
        <f>IF(C309="","",N(E309)*N(F309)+N(G309)-N(I309))</f>
        <v/>
      </c>
      <c r="K309" s="38">
        <f>IF(C309="","",IFERROR(J309*VLOOKUP(D309,Settings!$B$11:$E$18,2,0)+VLOOKUP(D309,Settings!$B$11:$E$18,3,0)+J309*VLOOKUP(D309,Settings!$B$11:$E$18,4,0),0))</f>
        <v/>
      </c>
      <c r="L309" s="38">
        <f>IF(C309="","",N(E309)*IFERROR(VLOOKUP(C309,Products!$B$7:$E$156,4,0),0))</f>
        <v/>
      </c>
      <c r="M309" s="38">
        <f>IF(C309="","",J309-K309-L309-N(H309))</f>
        <v/>
      </c>
      <c r="N309" s="51">
        <f>IF(OR(C309="",N(J309)=0),"",M309/J309)</f>
        <v/>
      </c>
    </row>
    <row r="310" hidden="1">
      <c r="B310" s="53" t="n"/>
      <c r="C310" s="13" t="n"/>
      <c r="D310" s="13" t="n"/>
      <c r="E310" s="14" t="n"/>
      <c r="F310" s="19" t="n"/>
      <c r="G310" s="19" t="n"/>
      <c r="H310" s="19" t="n"/>
      <c r="I310" s="19" t="n"/>
      <c r="J310" s="38">
        <f>IF(C310="","",N(E310)*N(F310)+N(G310)-N(I310))</f>
        <v/>
      </c>
      <c r="K310" s="38">
        <f>IF(C310="","",IFERROR(J310*VLOOKUP(D310,Settings!$B$11:$E$18,2,0)+VLOOKUP(D310,Settings!$B$11:$E$18,3,0)+J310*VLOOKUP(D310,Settings!$B$11:$E$18,4,0),0))</f>
        <v/>
      </c>
      <c r="L310" s="38">
        <f>IF(C310="","",N(E310)*IFERROR(VLOOKUP(C310,Products!$B$7:$E$156,4,0),0))</f>
        <v/>
      </c>
      <c r="M310" s="38">
        <f>IF(C310="","",J310-K310-L310-N(H310))</f>
        <v/>
      </c>
      <c r="N310" s="51">
        <f>IF(OR(C310="",N(J310)=0),"",M310/J310)</f>
        <v/>
      </c>
    </row>
    <row r="311" hidden="1">
      <c r="B311" s="53" t="n"/>
      <c r="C311" s="13" t="n"/>
      <c r="D311" s="13" t="n"/>
      <c r="E311" s="14" t="n"/>
      <c r="F311" s="19" t="n"/>
      <c r="G311" s="19" t="n"/>
      <c r="H311" s="19" t="n"/>
      <c r="I311" s="19" t="n"/>
      <c r="J311" s="38">
        <f>IF(C311="","",N(E311)*N(F311)+N(G311)-N(I311))</f>
        <v/>
      </c>
      <c r="K311" s="38">
        <f>IF(C311="","",IFERROR(J311*VLOOKUP(D311,Settings!$B$11:$E$18,2,0)+VLOOKUP(D311,Settings!$B$11:$E$18,3,0)+J311*VLOOKUP(D311,Settings!$B$11:$E$18,4,0),0))</f>
        <v/>
      </c>
      <c r="L311" s="38">
        <f>IF(C311="","",N(E311)*IFERROR(VLOOKUP(C311,Products!$B$7:$E$156,4,0),0))</f>
        <v/>
      </c>
      <c r="M311" s="38">
        <f>IF(C311="","",J311-K311-L311-N(H311))</f>
        <v/>
      </c>
      <c r="N311" s="51">
        <f>IF(OR(C311="",N(J311)=0),"",M311/J311)</f>
        <v/>
      </c>
    </row>
    <row r="312" hidden="1">
      <c r="B312" s="53" t="n"/>
      <c r="C312" s="13" t="n"/>
      <c r="D312" s="13" t="n"/>
      <c r="E312" s="14" t="n"/>
      <c r="F312" s="19" t="n"/>
      <c r="G312" s="19" t="n"/>
      <c r="H312" s="19" t="n"/>
      <c r="I312" s="19" t="n"/>
      <c r="J312" s="38">
        <f>IF(C312="","",N(E312)*N(F312)+N(G312)-N(I312))</f>
        <v/>
      </c>
      <c r="K312" s="38">
        <f>IF(C312="","",IFERROR(J312*VLOOKUP(D312,Settings!$B$11:$E$18,2,0)+VLOOKUP(D312,Settings!$B$11:$E$18,3,0)+J312*VLOOKUP(D312,Settings!$B$11:$E$18,4,0),0))</f>
        <v/>
      </c>
      <c r="L312" s="38">
        <f>IF(C312="","",N(E312)*IFERROR(VLOOKUP(C312,Products!$B$7:$E$156,4,0),0))</f>
        <v/>
      </c>
      <c r="M312" s="38">
        <f>IF(C312="","",J312-K312-L312-N(H312))</f>
        <v/>
      </c>
      <c r="N312" s="51">
        <f>IF(OR(C312="",N(J312)=0),"",M312/J312)</f>
        <v/>
      </c>
    </row>
    <row r="313" hidden="1">
      <c r="B313" s="53" t="n"/>
      <c r="C313" s="13" t="n"/>
      <c r="D313" s="13" t="n"/>
      <c r="E313" s="14" t="n"/>
      <c r="F313" s="19" t="n"/>
      <c r="G313" s="19" t="n"/>
      <c r="H313" s="19" t="n"/>
      <c r="I313" s="19" t="n"/>
      <c r="J313" s="38">
        <f>IF(C313="","",N(E313)*N(F313)+N(G313)-N(I313))</f>
        <v/>
      </c>
      <c r="K313" s="38">
        <f>IF(C313="","",IFERROR(J313*VLOOKUP(D313,Settings!$B$11:$E$18,2,0)+VLOOKUP(D313,Settings!$B$11:$E$18,3,0)+J313*VLOOKUP(D313,Settings!$B$11:$E$18,4,0),0))</f>
        <v/>
      </c>
      <c r="L313" s="38">
        <f>IF(C313="","",N(E313)*IFERROR(VLOOKUP(C313,Products!$B$7:$E$156,4,0),0))</f>
        <v/>
      </c>
      <c r="M313" s="38">
        <f>IF(C313="","",J313-K313-L313-N(H313))</f>
        <v/>
      </c>
      <c r="N313" s="51">
        <f>IF(OR(C313="",N(J313)=0),"",M313/J313)</f>
        <v/>
      </c>
    </row>
    <row r="314" hidden="1">
      <c r="B314" s="53" t="n"/>
      <c r="C314" s="13" t="n"/>
      <c r="D314" s="13" t="n"/>
      <c r="E314" s="14" t="n"/>
      <c r="F314" s="19" t="n"/>
      <c r="G314" s="19" t="n"/>
      <c r="H314" s="19" t="n"/>
      <c r="I314" s="19" t="n"/>
      <c r="J314" s="38">
        <f>IF(C314="","",N(E314)*N(F314)+N(G314)-N(I314))</f>
        <v/>
      </c>
      <c r="K314" s="38">
        <f>IF(C314="","",IFERROR(J314*VLOOKUP(D314,Settings!$B$11:$E$18,2,0)+VLOOKUP(D314,Settings!$B$11:$E$18,3,0)+J314*VLOOKUP(D314,Settings!$B$11:$E$18,4,0),0))</f>
        <v/>
      </c>
      <c r="L314" s="38">
        <f>IF(C314="","",N(E314)*IFERROR(VLOOKUP(C314,Products!$B$7:$E$156,4,0),0))</f>
        <v/>
      </c>
      <c r="M314" s="38">
        <f>IF(C314="","",J314-K314-L314-N(H314))</f>
        <v/>
      </c>
      <c r="N314" s="51">
        <f>IF(OR(C314="",N(J314)=0),"",M314/J314)</f>
        <v/>
      </c>
    </row>
    <row r="315" hidden="1">
      <c r="B315" s="53" t="n"/>
      <c r="C315" s="13" t="n"/>
      <c r="D315" s="13" t="n"/>
      <c r="E315" s="14" t="n"/>
      <c r="F315" s="19" t="n"/>
      <c r="G315" s="19" t="n"/>
      <c r="H315" s="19" t="n"/>
      <c r="I315" s="19" t="n"/>
      <c r="J315" s="38">
        <f>IF(C315="","",N(E315)*N(F315)+N(G315)-N(I315))</f>
        <v/>
      </c>
      <c r="K315" s="38">
        <f>IF(C315="","",IFERROR(J315*VLOOKUP(D315,Settings!$B$11:$E$18,2,0)+VLOOKUP(D315,Settings!$B$11:$E$18,3,0)+J315*VLOOKUP(D315,Settings!$B$11:$E$18,4,0),0))</f>
        <v/>
      </c>
      <c r="L315" s="38">
        <f>IF(C315="","",N(E315)*IFERROR(VLOOKUP(C315,Products!$B$7:$E$156,4,0),0))</f>
        <v/>
      </c>
      <c r="M315" s="38">
        <f>IF(C315="","",J315-K315-L315-N(H315))</f>
        <v/>
      </c>
      <c r="N315" s="51">
        <f>IF(OR(C315="",N(J315)=0),"",M315/J315)</f>
        <v/>
      </c>
    </row>
    <row r="316" hidden="1">
      <c r="B316" s="53" t="n"/>
      <c r="C316" s="13" t="n"/>
      <c r="D316" s="13" t="n"/>
      <c r="E316" s="14" t="n"/>
      <c r="F316" s="19" t="n"/>
      <c r="G316" s="19" t="n"/>
      <c r="H316" s="19" t="n"/>
      <c r="I316" s="19" t="n"/>
      <c r="J316" s="38">
        <f>IF(C316="","",N(E316)*N(F316)+N(G316)-N(I316))</f>
        <v/>
      </c>
      <c r="K316" s="38">
        <f>IF(C316="","",IFERROR(J316*VLOOKUP(D316,Settings!$B$11:$E$18,2,0)+VLOOKUP(D316,Settings!$B$11:$E$18,3,0)+J316*VLOOKUP(D316,Settings!$B$11:$E$18,4,0),0))</f>
        <v/>
      </c>
      <c r="L316" s="38">
        <f>IF(C316="","",N(E316)*IFERROR(VLOOKUP(C316,Products!$B$7:$E$156,4,0),0))</f>
        <v/>
      </c>
      <c r="M316" s="38">
        <f>IF(C316="","",J316-K316-L316-N(H316))</f>
        <v/>
      </c>
      <c r="N316" s="51">
        <f>IF(OR(C316="",N(J316)=0),"",M316/J316)</f>
        <v/>
      </c>
    </row>
    <row r="317" hidden="1">
      <c r="B317" s="53" t="n"/>
      <c r="C317" s="13" t="n"/>
      <c r="D317" s="13" t="n"/>
      <c r="E317" s="14" t="n"/>
      <c r="F317" s="19" t="n"/>
      <c r="G317" s="19" t="n"/>
      <c r="H317" s="19" t="n"/>
      <c r="I317" s="19" t="n"/>
      <c r="J317" s="38">
        <f>IF(C317="","",N(E317)*N(F317)+N(G317)-N(I317))</f>
        <v/>
      </c>
      <c r="K317" s="38">
        <f>IF(C317="","",IFERROR(J317*VLOOKUP(D317,Settings!$B$11:$E$18,2,0)+VLOOKUP(D317,Settings!$B$11:$E$18,3,0)+J317*VLOOKUP(D317,Settings!$B$11:$E$18,4,0),0))</f>
        <v/>
      </c>
      <c r="L317" s="38">
        <f>IF(C317="","",N(E317)*IFERROR(VLOOKUP(C317,Products!$B$7:$E$156,4,0),0))</f>
        <v/>
      </c>
      <c r="M317" s="38">
        <f>IF(C317="","",J317-K317-L317-N(H317))</f>
        <v/>
      </c>
      <c r="N317" s="51">
        <f>IF(OR(C317="",N(J317)=0),"",M317/J317)</f>
        <v/>
      </c>
    </row>
    <row r="318" hidden="1">
      <c r="B318" s="53" t="n"/>
      <c r="C318" s="13" t="n"/>
      <c r="D318" s="13" t="n"/>
      <c r="E318" s="14" t="n"/>
      <c r="F318" s="19" t="n"/>
      <c r="G318" s="19" t="n"/>
      <c r="H318" s="19" t="n"/>
      <c r="I318" s="19" t="n"/>
      <c r="J318" s="38">
        <f>IF(C318="","",N(E318)*N(F318)+N(G318)-N(I318))</f>
        <v/>
      </c>
      <c r="K318" s="38">
        <f>IF(C318="","",IFERROR(J318*VLOOKUP(D318,Settings!$B$11:$E$18,2,0)+VLOOKUP(D318,Settings!$B$11:$E$18,3,0)+J318*VLOOKUP(D318,Settings!$B$11:$E$18,4,0),0))</f>
        <v/>
      </c>
      <c r="L318" s="38">
        <f>IF(C318="","",N(E318)*IFERROR(VLOOKUP(C318,Products!$B$7:$E$156,4,0),0))</f>
        <v/>
      </c>
      <c r="M318" s="38">
        <f>IF(C318="","",J318-K318-L318-N(H318))</f>
        <v/>
      </c>
      <c r="N318" s="51">
        <f>IF(OR(C318="",N(J318)=0),"",M318/J318)</f>
        <v/>
      </c>
    </row>
    <row r="319" hidden="1">
      <c r="B319" s="53" t="n"/>
      <c r="C319" s="13" t="n"/>
      <c r="D319" s="13" t="n"/>
      <c r="E319" s="14" t="n"/>
      <c r="F319" s="19" t="n"/>
      <c r="G319" s="19" t="n"/>
      <c r="H319" s="19" t="n"/>
      <c r="I319" s="19" t="n"/>
      <c r="J319" s="38">
        <f>IF(C319="","",N(E319)*N(F319)+N(G319)-N(I319))</f>
        <v/>
      </c>
      <c r="K319" s="38">
        <f>IF(C319="","",IFERROR(J319*VLOOKUP(D319,Settings!$B$11:$E$18,2,0)+VLOOKUP(D319,Settings!$B$11:$E$18,3,0)+J319*VLOOKUP(D319,Settings!$B$11:$E$18,4,0),0))</f>
        <v/>
      </c>
      <c r="L319" s="38">
        <f>IF(C319="","",N(E319)*IFERROR(VLOOKUP(C319,Products!$B$7:$E$156,4,0),0))</f>
        <v/>
      </c>
      <c r="M319" s="38">
        <f>IF(C319="","",J319-K319-L319-N(H319))</f>
        <v/>
      </c>
      <c r="N319" s="51">
        <f>IF(OR(C319="",N(J319)=0),"",M319/J319)</f>
        <v/>
      </c>
    </row>
    <row r="320" hidden="1">
      <c r="B320" s="53" t="n"/>
      <c r="C320" s="13" t="n"/>
      <c r="D320" s="13" t="n"/>
      <c r="E320" s="14" t="n"/>
      <c r="F320" s="19" t="n"/>
      <c r="G320" s="19" t="n"/>
      <c r="H320" s="19" t="n"/>
      <c r="I320" s="19" t="n"/>
      <c r="J320" s="38">
        <f>IF(C320="","",N(E320)*N(F320)+N(G320)-N(I320))</f>
        <v/>
      </c>
      <c r="K320" s="38">
        <f>IF(C320="","",IFERROR(J320*VLOOKUP(D320,Settings!$B$11:$E$18,2,0)+VLOOKUP(D320,Settings!$B$11:$E$18,3,0)+J320*VLOOKUP(D320,Settings!$B$11:$E$18,4,0),0))</f>
        <v/>
      </c>
      <c r="L320" s="38">
        <f>IF(C320="","",N(E320)*IFERROR(VLOOKUP(C320,Products!$B$7:$E$156,4,0),0))</f>
        <v/>
      </c>
      <c r="M320" s="38">
        <f>IF(C320="","",J320-K320-L320-N(H320))</f>
        <v/>
      </c>
      <c r="N320" s="51">
        <f>IF(OR(C320="",N(J320)=0),"",M320/J320)</f>
        <v/>
      </c>
    </row>
    <row r="321" hidden="1">
      <c r="B321" s="53" t="n"/>
      <c r="C321" s="13" t="n"/>
      <c r="D321" s="13" t="n"/>
      <c r="E321" s="14" t="n"/>
      <c r="F321" s="19" t="n"/>
      <c r="G321" s="19" t="n"/>
      <c r="H321" s="19" t="n"/>
      <c r="I321" s="19" t="n"/>
      <c r="J321" s="38">
        <f>IF(C321="","",N(E321)*N(F321)+N(G321)-N(I321))</f>
        <v/>
      </c>
      <c r="K321" s="38">
        <f>IF(C321="","",IFERROR(J321*VLOOKUP(D321,Settings!$B$11:$E$18,2,0)+VLOOKUP(D321,Settings!$B$11:$E$18,3,0)+J321*VLOOKUP(D321,Settings!$B$11:$E$18,4,0),0))</f>
        <v/>
      </c>
      <c r="L321" s="38">
        <f>IF(C321="","",N(E321)*IFERROR(VLOOKUP(C321,Products!$B$7:$E$156,4,0),0))</f>
        <v/>
      </c>
      <c r="M321" s="38">
        <f>IF(C321="","",J321-K321-L321-N(H321))</f>
        <v/>
      </c>
      <c r="N321" s="51">
        <f>IF(OR(C321="",N(J321)=0),"",M321/J321)</f>
        <v/>
      </c>
    </row>
    <row r="322" hidden="1">
      <c r="B322" s="53" t="n"/>
      <c r="C322" s="13" t="n"/>
      <c r="D322" s="13" t="n"/>
      <c r="E322" s="14" t="n"/>
      <c r="F322" s="19" t="n"/>
      <c r="G322" s="19" t="n"/>
      <c r="H322" s="19" t="n"/>
      <c r="I322" s="19" t="n"/>
      <c r="J322" s="38">
        <f>IF(C322="","",N(E322)*N(F322)+N(G322)-N(I322))</f>
        <v/>
      </c>
      <c r="K322" s="38">
        <f>IF(C322="","",IFERROR(J322*VLOOKUP(D322,Settings!$B$11:$E$18,2,0)+VLOOKUP(D322,Settings!$B$11:$E$18,3,0)+J322*VLOOKUP(D322,Settings!$B$11:$E$18,4,0),0))</f>
        <v/>
      </c>
      <c r="L322" s="38">
        <f>IF(C322="","",N(E322)*IFERROR(VLOOKUP(C322,Products!$B$7:$E$156,4,0),0))</f>
        <v/>
      </c>
      <c r="M322" s="38">
        <f>IF(C322="","",J322-K322-L322-N(H322))</f>
        <v/>
      </c>
      <c r="N322" s="51">
        <f>IF(OR(C322="",N(J322)=0),"",M322/J322)</f>
        <v/>
      </c>
    </row>
    <row r="323" hidden="1">
      <c r="B323" s="53" t="n"/>
      <c r="C323" s="13" t="n"/>
      <c r="D323" s="13" t="n"/>
      <c r="E323" s="14" t="n"/>
      <c r="F323" s="19" t="n"/>
      <c r="G323" s="19" t="n"/>
      <c r="H323" s="19" t="n"/>
      <c r="I323" s="19" t="n"/>
      <c r="J323" s="38">
        <f>IF(C323="","",N(E323)*N(F323)+N(G323)-N(I323))</f>
        <v/>
      </c>
      <c r="K323" s="38">
        <f>IF(C323="","",IFERROR(J323*VLOOKUP(D323,Settings!$B$11:$E$18,2,0)+VLOOKUP(D323,Settings!$B$11:$E$18,3,0)+J323*VLOOKUP(D323,Settings!$B$11:$E$18,4,0),0))</f>
        <v/>
      </c>
      <c r="L323" s="38">
        <f>IF(C323="","",N(E323)*IFERROR(VLOOKUP(C323,Products!$B$7:$E$156,4,0),0))</f>
        <v/>
      </c>
      <c r="M323" s="38">
        <f>IF(C323="","",J323-K323-L323-N(H323))</f>
        <v/>
      </c>
      <c r="N323" s="51">
        <f>IF(OR(C323="",N(J323)=0),"",M323/J323)</f>
        <v/>
      </c>
    </row>
    <row r="324" hidden="1">
      <c r="B324" s="53" t="n"/>
      <c r="C324" s="13" t="n"/>
      <c r="D324" s="13" t="n"/>
      <c r="E324" s="14" t="n"/>
      <c r="F324" s="19" t="n"/>
      <c r="G324" s="19" t="n"/>
      <c r="H324" s="19" t="n"/>
      <c r="I324" s="19" t="n"/>
      <c r="J324" s="38">
        <f>IF(C324="","",N(E324)*N(F324)+N(G324)-N(I324))</f>
        <v/>
      </c>
      <c r="K324" s="38">
        <f>IF(C324="","",IFERROR(J324*VLOOKUP(D324,Settings!$B$11:$E$18,2,0)+VLOOKUP(D324,Settings!$B$11:$E$18,3,0)+J324*VLOOKUP(D324,Settings!$B$11:$E$18,4,0),0))</f>
        <v/>
      </c>
      <c r="L324" s="38">
        <f>IF(C324="","",N(E324)*IFERROR(VLOOKUP(C324,Products!$B$7:$E$156,4,0),0))</f>
        <v/>
      </c>
      <c r="M324" s="38">
        <f>IF(C324="","",J324-K324-L324-N(H324))</f>
        <v/>
      </c>
      <c r="N324" s="51">
        <f>IF(OR(C324="",N(J324)=0),"",M324/J324)</f>
        <v/>
      </c>
    </row>
    <row r="325" hidden="1">
      <c r="B325" s="53" t="n"/>
      <c r="C325" s="13" t="n"/>
      <c r="D325" s="13" t="n"/>
      <c r="E325" s="14" t="n"/>
      <c r="F325" s="19" t="n"/>
      <c r="G325" s="19" t="n"/>
      <c r="H325" s="19" t="n"/>
      <c r="I325" s="19" t="n"/>
      <c r="J325" s="38">
        <f>IF(C325="","",N(E325)*N(F325)+N(G325)-N(I325))</f>
        <v/>
      </c>
      <c r="K325" s="38">
        <f>IF(C325="","",IFERROR(J325*VLOOKUP(D325,Settings!$B$11:$E$18,2,0)+VLOOKUP(D325,Settings!$B$11:$E$18,3,0)+J325*VLOOKUP(D325,Settings!$B$11:$E$18,4,0),0))</f>
        <v/>
      </c>
      <c r="L325" s="38">
        <f>IF(C325="","",N(E325)*IFERROR(VLOOKUP(C325,Products!$B$7:$E$156,4,0),0))</f>
        <v/>
      </c>
      <c r="M325" s="38">
        <f>IF(C325="","",J325-K325-L325-N(H325))</f>
        <v/>
      </c>
      <c r="N325" s="51">
        <f>IF(OR(C325="",N(J325)=0),"",M325/J325)</f>
        <v/>
      </c>
    </row>
    <row r="326" hidden="1">
      <c r="B326" s="53" t="n"/>
      <c r="C326" s="13" t="n"/>
      <c r="D326" s="13" t="n"/>
      <c r="E326" s="14" t="n"/>
      <c r="F326" s="19" t="n"/>
      <c r="G326" s="19" t="n"/>
      <c r="H326" s="19" t="n"/>
      <c r="I326" s="19" t="n"/>
      <c r="J326" s="38">
        <f>IF(C326="","",N(E326)*N(F326)+N(G326)-N(I326))</f>
        <v/>
      </c>
      <c r="K326" s="38">
        <f>IF(C326="","",IFERROR(J326*VLOOKUP(D326,Settings!$B$11:$E$18,2,0)+VLOOKUP(D326,Settings!$B$11:$E$18,3,0)+J326*VLOOKUP(D326,Settings!$B$11:$E$18,4,0),0))</f>
        <v/>
      </c>
      <c r="L326" s="38">
        <f>IF(C326="","",N(E326)*IFERROR(VLOOKUP(C326,Products!$B$7:$E$156,4,0),0))</f>
        <v/>
      </c>
      <c r="M326" s="38">
        <f>IF(C326="","",J326-K326-L326-N(H326))</f>
        <v/>
      </c>
      <c r="N326" s="51">
        <f>IF(OR(C326="",N(J326)=0),"",M326/J326)</f>
        <v/>
      </c>
    </row>
    <row r="327" hidden="1">
      <c r="B327" s="53" t="n"/>
      <c r="C327" s="13" t="n"/>
      <c r="D327" s="13" t="n"/>
      <c r="E327" s="14" t="n"/>
      <c r="F327" s="19" t="n"/>
      <c r="G327" s="19" t="n"/>
      <c r="H327" s="19" t="n"/>
      <c r="I327" s="19" t="n"/>
      <c r="J327" s="38">
        <f>IF(C327="","",N(E327)*N(F327)+N(G327)-N(I327))</f>
        <v/>
      </c>
      <c r="K327" s="38">
        <f>IF(C327="","",IFERROR(J327*VLOOKUP(D327,Settings!$B$11:$E$18,2,0)+VLOOKUP(D327,Settings!$B$11:$E$18,3,0)+J327*VLOOKUP(D327,Settings!$B$11:$E$18,4,0),0))</f>
        <v/>
      </c>
      <c r="L327" s="38">
        <f>IF(C327="","",N(E327)*IFERROR(VLOOKUP(C327,Products!$B$7:$E$156,4,0),0))</f>
        <v/>
      </c>
      <c r="M327" s="38">
        <f>IF(C327="","",J327-K327-L327-N(H327))</f>
        <v/>
      </c>
      <c r="N327" s="51">
        <f>IF(OR(C327="",N(J327)=0),"",M327/J327)</f>
        <v/>
      </c>
    </row>
    <row r="328" hidden="1">
      <c r="B328" s="53" t="n"/>
      <c r="C328" s="13" t="n"/>
      <c r="D328" s="13" t="n"/>
      <c r="E328" s="14" t="n"/>
      <c r="F328" s="19" t="n"/>
      <c r="G328" s="19" t="n"/>
      <c r="H328" s="19" t="n"/>
      <c r="I328" s="19" t="n"/>
      <c r="J328" s="38">
        <f>IF(C328="","",N(E328)*N(F328)+N(G328)-N(I328))</f>
        <v/>
      </c>
      <c r="K328" s="38">
        <f>IF(C328="","",IFERROR(J328*VLOOKUP(D328,Settings!$B$11:$E$18,2,0)+VLOOKUP(D328,Settings!$B$11:$E$18,3,0)+J328*VLOOKUP(D328,Settings!$B$11:$E$18,4,0),0))</f>
        <v/>
      </c>
      <c r="L328" s="38">
        <f>IF(C328="","",N(E328)*IFERROR(VLOOKUP(C328,Products!$B$7:$E$156,4,0),0))</f>
        <v/>
      </c>
      <c r="M328" s="38">
        <f>IF(C328="","",J328-K328-L328-N(H328))</f>
        <v/>
      </c>
      <c r="N328" s="51">
        <f>IF(OR(C328="",N(J328)=0),"",M328/J328)</f>
        <v/>
      </c>
    </row>
    <row r="329" hidden="1">
      <c r="B329" s="53" t="n"/>
      <c r="C329" s="13" t="n"/>
      <c r="D329" s="13" t="n"/>
      <c r="E329" s="14" t="n"/>
      <c r="F329" s="19" t="n"/>
      <c r="G329" s="19" t="n"/>
      <c r="H329" s="19" t="n"/>
      <c r="I329" s="19" t="n"/>
      <c r="J329" s="38">
        <f>IF(C329="","",N(E329)*N(F329)+N(G329)-N(I329))</f>
        <v/>
      </c>
      <c r="K329" s="38">
        <f>IF(C329="","",IFERROR(J329*VLOOKUP(D329,Settings!$B$11:$E$18,2,0)+VLOOKUP(D329,Settings!$B$11:$E$18,3,0)+J329*VLOOKUP(D329,Settings!$B$11:$E$18,4,0),0))</f>
        <v/>
      </c>
      <c r="L329" s="38">
        <f>IF(C329="","",N(E329)*IFERROR(VLOOKUP(C329,Products!$B$7:$E$156,4,0),0))</f>
        <v/>
      </c>
      <c r="M329" s="38">
        <f>IF(C329="","",J329-K329-L329-N(H329))</f>
        <v/>
      </c>
      <c r="N329" s="51">
        <f>IF(OR(C329="",N(J329)=0),"",M329/J329)</f>
        <v/>
      </c>
    </row>
    <row r="330" hidden="1">
      <c r="B330" s="53" t="n"/>
      <c r="C330" s="13" t="n"/>
      <c r="D330" s="13" t="n"/>
      <c r="E330" s="14" t="n"/>
      <c r="F330" s="19" t="n"/>
      <c r="G330" s="19" t="n"/>
      <c r="H330" s="19" t="n"/>
      <c r="I330" s="19" t="n"/>
      <c r="J330" s="38">
        <f>IF(C330="","",N(E330)*N(F330)+N(G330)-N(I330))</f>
        <v/>
      </c>
      <c r="K330" s="38">
        <f>IF(C330="","",IFERROR(J330*VLOOKUP(D330,Settings!$B$11:$E$18,2,0)+VLOOKUP(D330,Settings!$B$11:$E$18,3,0)+J330*VLOOKUP(D330,Settings!$B$11:$E$18,4,0),0))</f>
        <v/>
      </c>
      <c r="L330" s="38">
        <f>IF(C330="","",N(E330)*IFERROR(VLOOKUP(C330,Products!$B$7:$E$156,4,0),0))</f>
        <v/>
      </c>
      <c r="M330" s="38">
        <f>IF(C330="","",J330-K330-L330-N(H330))</f>
        <v/>
      </c>
      <c r="N330" s="51">
        <f>IF(OR(C330="",N(J330)=0),"",M330/J330)</f>
        <v/>
      </c>
    </row>
    <row r="331" hidden="1">
      <c r="B331" s="53" t="n"/>
      <c r="C331" s="13" t="n"/>
      <c r="D331" s="13" t="n"/>
      <c r="E331" s="14" t="n"/>
      <c r="F331" s="19" t="n"/>
      <c r="G331" s="19" t="n"/>
      <c r="H331" s="19" t="n"/>
      <c r="I331" s="19" t="n"/>
      <c r="J331" s="38">
        <f>IF(C331="","",N(E331)*N(F331)+N(G331)-N(I331))</f>
        <v/>
      </c>
      <c r="K331" s="38">
        <f>IF(C331="","",IFERROR(J331*VLOOKUP(D331,Settings!$B$11:$E$18,2,0)+VLOOKUP(D331,Settings!$B$11:$E$18,3,0)+J331*VLOOKUP(D331,Settings!$B$11:$E$18,4,0),0))</f>
        <v/>
      </c>
      <c r="L331" s="38">
        <f>IF(C331="","",N(E331)*IFERROR(VLOOKUP(C331,Products!$B$7:$E$156,4,0),0))</f>
        <v/>
      </c>
      <c r="M331" s="38">
        <f>IF(C331="","",J331-K331-L331-N(H331))</f>
        <v/>
      </c>
      <c r="N331" s="51">
        <f>IF(OR(C331="",N(J331)=0),"",M331/J331)</f>
        <v/>
      </c>
    </row>
    <row r="332" hidden="1">
      <c r="B332" s="53" t="n"/>
      <c r="C332" s="13" t="n"/>
      <c r="D332" s="13" t="n"/>
      <c r="E332" s="14" t="n"/>
      <c r="F332" s="19" t="n"/>
      <c r="G332" s="19" t="n"/>
      <c r="H332" s="19" t="n"/>
      <c r="I332" s="19" t="n"/>
      <c r="J332" s="38">
        <f>IF(C332="","",N(E332)*N(F332)+N(G332)-N(I332))</f>
        <v/>
      </c>
      <c r="K332" s="38">
        <f>IF(C332="","",IFERROR(J332*VLOOKUP(D332,Settings!$B$11:$E$18,2,0)+VLOOKUP(D332,Settings!$B$11:$E$18,3,0)+J332*VLOOKUP(D332,Settings!$B$11:$E$18,4,0),0))</f>
        <v/>
      </c>
      <c r="L332" s="38">
        <f>IF(C332="","",N(E332)*IFERROR(VLOOKUP(C332,Products!$B$7:$E$156,4,0),0))</f>
        <v/>
      </c>
      <c r="M332" s="38">
        <f>IF(C332="","",J332-K332-L332-N(H332))</f>
        <v/>
      </c>
      <c r="N332" s="51">
        <f>IF(OR(C332="",N(J332)=0),"",M332/J332)</f>
        <v/>
      </c>
    </row>
    <row r="333" hidden="1">
      <c r="B333" s="53" t="n"/>
      <c r="C333" s="13" t="n"/>
      <c r="D333" s="13" t="n"/>
      <c r="E333" s="14" t="n"/>
      <c r="F333" s="19" t="n"/>
      <c r="G333" s="19" t="n"/>
      <c r="H333" s="19" t="n"/>
      <c r="I333" s="19" t="n"/>
      <c r="J333" s="38">
        <f>IF(C333="","",N(E333)*N(F333)+N(G333)-N(I333))</f>
        <v/>
      </c>
      <c r="K333" s="38">
        <f>IF(C333="","",IFERROR(J333*VLOOKUP(D333,Settings!$B$11:$E$18,2,0)+VLOOKUP(D333,Settings!$B$11:$E$18,3,0)+J333*VLOOKUP(D333,Settings!$B$11:$E$18,4,0),0))</f>
        <v/>
      </c>
      <c r="L333" s="38">
        <f>IF(C333="","",N(E333)*IFERROR(VLOOKUP(C333,Products!$B$7:$E$156,4,0),0))</f>
        <v/>
      </c>
      <c r="M333" s="38">
        <f>IF(C333="","",J333-K333-L333-N(H333))</f>
        <v/>
      </c>
      <c r="N333" s="51">
        <f>IF(OR(C333="",N(J333)=0),"",M333/J333)</f>
        <v/>
      </c>
    </row>
    <row r="334" hidden="1">
      <c r="B334" s="53" t="n"/>
      <c r="C334" s="13" t="n"/>
      <c r="D334" s="13" t="n"/>
      <c r="E334" s="14" t="n"/>
      <c r="F334" s="19" t="n"/>
      <c r="G334" s="19" t="n"/>
      <c r="H334" s="19" t="n"/>
      <c r="I334" s="19" t="n"/>
      <c r="J334" s="38">
        <f>IF(C334="","",N(E334)*N(F334)+N(G334)-N(I334))</f>
        <v/>
      </c>
      <c r="K334" s="38">
        <f>IF(C334="","",IFERROR(J334*VLOOKUP(D334,Settings!$B$11:$E$18,2,0)+VLOOKUP(D334,Settings!$B$11:$E$18,3,0)+J334*VLOOKUP(D334,Settings!$B$11:$E$18,4,0),0))</f>
        <v/>
      </c>
      <c r="L334" s="38">
        <f>IF(C334="","",N(E334)*IFERROR(VLOOKUP(C334,Products!$B$7:$E$156,4,0),0))</f>
        <v/>
      </c>
      <c r="M334" s="38">
        <f>IF(C334="","",J334-K334-L334-N(H334))</f>
        <v/>
      </c>
      <c r="N334" s="51">
        <f>IF(OR(C334="",N(J334)=0),"",M334/J334)</f>
        <v/>
      </c>
    </row>
    <row r="335" hidden="1">
      <c r="B335" s="53" t="n"/>
      <c r="C335" s="13" t="n"/>
      <c r="D335" s="13" t="n"/>
      <c r="E335" s="14" t="n"/>
      <c r="F335" s="19" t="n"/>
      <c r="G335" s="19" t="n"/>
      <c r="H335" s="19" t="n"/>
      <c r="I335" s="19" t="n"/>
      <c r="J335" s="38">
        <f>IF(C335="","",N(E335)*N(F335)+N(G335)-N(I335))</f>
        <v/>
      </c>
      <c r="K335" s="38">
        <f>IF(C335="","",IFERROR(J335*VLOOKUP(D335,Settings!$B$11:$E$18,2,0)+VLOOKUP(D335,Settings!$B$11:$E$18,3,0)+J335*VLOOKUP(D335,Settings!$B$11:$E$18,4,0),0))</f>
        <v/>
      </c>
      <c r="L335" s="38">
        <f>IF(C335="","",N(E335)*IFERROR(VLOOKUP(C335,Products!$B$7:$E$156,4,0),0))</f>
        <v/>
      </c>
      <c r="M335" s="38">
        <f>IF(C335="","",J335-K335-L335-N(H335))</f>
        <v/>
      </c>
      <c r="N335" s="51">
        <f>IF(OR(C335="",N(J335)=0),"",M335/J335)</f>
        <v/>
      </c>
    </row>
    <row r="336" hidden="1">
      <c r="B336" s="53" t="n"/>
      <c r="C336" s="13" t="n"/>
      <c r="D336" s="13" t="n"/>
      <c r="E336" s="14" t="n"/>
      <c r="F336" s="19" t="n"/>
      <c r="G336" s="19" t="n"/>
      <c r="H336" s="19" t="n"/>
      <c r="I336" s="19" t="n"/>
      <c r="J336" s="38">
        <f>IF(C336="","",N(E336)*N(F336)+N(G336)-N(I336))</f>
        <v/>
      </c>
      <c r="K336" s="38">
        <f>IF(C336="","",IFERROR(J336*VLOOKUP(D336,Settings!$B$11:$E$18,2,0)+VLOOKUP(D336,Settings!$B$11:$E$18,3,0)+J336*VLOOKUP(D336,Settings!$B$11:$E$18,4,0),0))</f>
        <v/>
      </c>
      <c r="L336" s="38">
        <f>IF(C336="","",N(E336)*IFERROR(VLOOKUP(C336,Products!$B$7:$E$156,4,0),0))</f>
        <v/>
      </c>
      <c r="M336" s="38">
        <f>IF(C336="","",J336-K336-L336-N(H336))</f>
        <v/>
      </c>
      <c r="N336" s="51">
        <f>IF(OR(C336="",N(J336)=0),"",M336/J336)</f>
        <v/>
      </c>
    </row>
    <row r="337" hidden="1">
      <c r="B337" s="53" t="n"/>
      <c r="C337" s="13" t="n"/>
      <c r="D337" s="13" t="n"/>
      <c r="E337" s="14" t="n"/>
      <c r="F337" s="19" t="n"/>
      <c r="G337" s="19" t="n"/>
      <c r="H337" s="19" t="n"/>
      <c r="I337" s="19" t="n"/>
      <c r="J337" s="38">
        <f>IF(C337="","",N(E337)*N(F337)+N(G337)-N(I337))</f>
        <v/>
      </c>
      <c r="K337" s="38">
        <f>IF(C337="","",IFERROR(J337*VLOOKUP(D337,Settings!$B$11:$E$18,2,0)+VLOOKUP(D337,Settings!$B$11:$E$18,3,0)+J337*VLOOKUP(D337,Settings!$B$11:$E$18,4,0),0))</f>
        <v/>
      </c>
      <c r="L337" s="38">
        <f>IF(C337="","",N(E337)*IFERROR(VLOOKUP(C337,Products!$B$7:$E$156,4,0),0))</f>
        <v/>
      </c>
      <c r="M337" s="38">
        <f>IF(C337="","",J337-K337-L337-N(H337))</f>
        <v/>
      </c>
      <c r="N337" s="51">
        <f>IF(OR(C337="",N(J337)=0),"",M337/J337)</f>
        <v/>
      </c>
    </row>
    <row r="338" hidden="1">
      <c r="B338" s="53" t="n"/>
      <c r="C338" s="13" t="n"/>
      <c r="D338" s="13" t="n"/>
      <c r="E338" s="14" t="n"/>
      <c r="F338" s="19" t="n"/>
      <c r="G338" s="19" t="n"/>
      <c r="H338" s="19" t="n"/>
      <c r="I338" s="19" t="n"/>
      <c r="J338" s="38">
        <f>IF(C338="","",N(E338)*N(F338)+N(G338)-N(I338))</f>
        <v/>
      </c>
      <c r="K338" s="38">
        <f>IF(C338="","",IFERROR(J338*VLOOKUP(D338,Settings!$B$11:$E$18,2,0)+VLOOKUP(D338,Settings!$B$11:$E$18,3,0)+J338*VLOOKUP(D338,Settings!$B$11:$E$18,4,0),0))</f>
        <v/>
      </c>
      <c r="L338" s="38">
        <f>IF(C338="","",N(E338)*IFERROR(VLOOKUP(C338,Products!$B$7:$E$156,4,0),0))</f>
        <v/>
      </c>
      <c r="M338" s="38">
        <f>IF(C338="","",J338-K338-L338-N(H338))</f>
        <v/>
      </c>
      <c r="N338" s="51">
        <f>IF(OR(C338="",N(J338)=0),"",M338/J338)</f>
        <v/>
      </c>
    </row>
    <row r="339" hidden="1">
      <c r="B339" s="53" t="n"/>
      <c r="C339" s="13" t="n"/>
      <c r="D339" s="13" t="n"/>
      <c r="E339" s="14" t="n"/>
      <c r="F339" s="19" t="n"/>
      <c r="G339" s="19" t="n"/>
      <c r="H339" s="19" t="n"/>
      <c r="I339" s="19" t="n"/>
      <c r="J339" s="38">
        <f>IF(C339="","",N(E339)*N(F339)+N(G339)-N(I339))</f>
        <v/>
      </c>
      <c r="K339" s="38">
        <f>IF(C339="","",IFERROR(J339*VLOOKUP(D339,Settings!$B$11:$E$18,2,0)+VLOOKUP(D339,Settings!$B$11:$E$18,3,0)+J339*VLOOKUP(D339,Settings!$B$11:$E$18,4,0),0))</f>
        <v/>
      </c>
      <c r="L339" s="38">
        <f>IF(C339="","",N(E339)*IFERROR(VLOOKUP(C339,Products!$B$7:$E$156,4,0),0))</f>
        <v/>
      </c>
      <c r="M339" s="38">
        <f>IF(C339="","",J339-K339-L339-N(H339))</f>
        <v/>
      </c>
      <c r="N339" s="51">
        <f>IF(OR(C339="",N(J339)=0),"",M339/J339)</f>
        <v/>
      </c>
    </row>
    <row r="340" hidden="1">
      <c r="B340" s="53" t="n"/>
      <c r="C340" s="13" t="n"/>
      <c r="D340" s="13" t="n"/>
      <c r="E340" s="14" t="n"/>
      <c r="F340" s="19" t="n"/>
      <c r="G340" s="19" t="n"/>
      <c r="H340" s="19" t="n"/>
      <c r="I340" s="19" t="n"/>
      <c r="J340" s="38">
        <f>IF(C340="","",N(E340)*N(F340)+N(G340)-N(I340))</f>
        <v/>
      </c>
      <c r="K340" s="38">
        <f>IF(C340="","",IFERROR(J340*VLOOKUP(D340,Settings!$B$11:$E$18,2,0)+VLOOKUP(D340,Settings!$B$11:$E$18,3,0)+J340*VLOOKUP(D340,Settings!$B$11:$E$18,4,0),0))</f>
        <v/>
      </c>
      <c r="L340" s="38">
        <f>IF(C340="","",N(E340)*IFERROR(VLOOKUP(C340,Products!$B$7:$E$156,4,0),0))</f>
        <v/>
      </c>
      <c r="M340" s="38">
        <f>IF(C340="","",J340-K340-L340-N(H340))</f>
        <v/>
      </c>
      <c r="N340" s="51">
        <f>IF(OR(C340="",N(J340)=0),"",M340/J340)</f>
        <v/>
      </c>
    </row>
    <row r="341" hidden="1">
      <c r="B341" s="53" t="n"/>
      <c r="C341" s="13" t="n"/>
      <c r="D341" s="13" t="n"/>
      <c r="E341" s="14" t="n"/>
      <c r="F341" s="19" t="n"/>
      <c r="G341" s="19" t="n"/>
      <c r="H341" s="19" t="n"/>
      <c r="I341" s="19" t="n"/>
      <c r="J341" s="38">
        <f>IF(C341="","",N(E341)*N(F341)+N(G341)-N(I341))</f>
        <v/>
      </c>
      <c r="K341" s="38">
        <f>IF(C341="","",IFERROR(J341*VLOOKUP(D341,Settings!$B$11:$E$18,2,0)+VLOOKUP(D341,Settings!$B$11:$E$18,3,0)+J341*VLOOKUP(D341,Settings!$B$11:$E$18,4,0),0))</f>
        <v/>
      </c>
      <c r="L341" s="38">
        <f>IF(C341="","",N(E341)*IFERROR(VLOOKUP(C341,Products!$B$7:$E$156,4,0),0))</f>
        <v/>
      </c>
      <c r="M341" s="38">
        <f>IF(C341="","",J341-K341-L341-N(H341))</f>
        <v/>
      </c>
      <c r="N341" s="51">
        <f>IF(OR(C341="",N(J341)=0),"",M341/J341)</f>
        <v/>
      </c>
    </row>
    <row r="342" hidden="1">
      <c r="B342" s="53" t="n"/>
      <c r="C342" s="13" t="n"/>
      <c r="D342" s="13" t="n"/>
      <c r="E342" s="14" t="n"/>
      <c r="F342" s="19" t="n"/>
      <c r="G342" s="19" t="n"/>
      <c r="H342" s="19" t="n"/>
      <c r="I342" s="19" t="n"/>
      <c r="J342" s="38">
        <f>IF(C342="","",N(E342)*N(F342)+N(G342)-N(I342))</f>
        <v/>
      </c>
      <c r="K342" s="38">
        <f>IF(C342="","",IFERROR(J342*VLOOKUP(D342,Settings!$B$11:$E$18,2,0)+VLOOKUP(D342,Settings!$B$11:$E$18,3,0)+J342*VLOOKUP(D342,Settings!$B$11:$E$18,4,0),0))</f>
        <v/>
      </c>
      <c r="L342" s="38">
        <f>IF(C342="","",N(E342)*IFERROR(VLOOKUP(C342,Products!$B$7:$E$156,4,0),0))</f>
        <v/>
      </c>
      <c r="M342" s="38">
        <f>IF(C342="","",J342-K342-L342-N(H342))</f>
        <v/>
      </c>
      <c r="N342" s="51">
        <f>IF(OR(C342="",N(J342)=0),"",M342/J342)</f>
        <v/>
      </c>
    </row>
    <row r="343" hidden="1">
      <c r="B343" s="53" t="n"/>
      <c r="C343" s="13" t="n"/>
      <c r="D343" s="13" t="n"/>
      <c r="E343" s="14" t="n"/>
      <c r="F343" s="19" t="n"/>
      <c r="G343" s="19" t="n"/>
      <c r="H343" s="19" t="n"/>
      <c r="I343" s="19" t="n"/>
      <c r="J343" s="38">
        <f>IF(C343="","",N(E343)*N(F343)+N(G343)-N(I343))</f>
        <v/>
      </c>
      <c r="K343" s="38">
        <f>IF(C343="","",IFERROR(J343*VLOOKUP(D343,Settings!$B$11:$E$18,2,0)+VLOOKUP(D343,Settings!$B$11:$E$18,3,0)+J343*VLOOKUP(D343,Settings!$B$11:$E$18,4,0),0))</f>
        <v/>
      </c>
      <c r="L343" s="38">
        <f>IF(C343="","",N(E343)*IFERROR(VLOOKUP(C343,Products!$B$7:$E$156,4,0),0))</f>
        <v/>
      </c>
      <c r="M343" s="38">
        <f>IF(C343="","",J343-K343-L343-N(H343))</f>
        <v/>
      </c>
      <c r="N343" s="51">
        <f>IF(OR(C343="",N(J343)=0),"",M343/J343)</f>
        <v/>
      </c>
    </row>
    <row r="344" hidden="1">
      <c r="B344" s="53" t="n"/>
      <c r="C344" s="13" t="n"/>
      <c r="D344" s="13" t="n"/>
      <c r="E344" s="14" t="n"/>
      <c r="F344" s="19" t="n"/>
      <c r="G344" s="19" t="n"/>
      <c r="H344" s="19" t="n"/>
      <c r="I344" s="19" t="n"/>
      <c r="J344" s="38">
        <f>IF(C344="","",N(E344)*N(F344)+N(G344)-N(I344))</f>
        <v/>
      </c>
      <c r="K344" s="38">
        <f>IF(C344="","",IFERROR(J344*VLOOKUP(D344,Settings!$B$11:$E$18,2,0)+VLOOKUP(D344,Settings!$B$11:$E$18,3,0)+J344*VLOOKUP(D344,Settings!$B$11:$E$18,4,0),0))</f>
        <v/>
      </c>
      <c r="L344" s="38">
        <f>IF(C344="","",N(E344)*IFERROR(VLOOKUP(C344,Products!$B$7:$E$156,4,0),0))</f>
        <v/>
      </c>
      <c r="M344" s="38">
        <f>IF(C344="","",J344-K344-L344-N(H344))</f>
        <v/>
      </c>
      <c r="N344" s="51">
        <f>IF(OR(C344="",N(J344)=0),"",M344/J344)</f>
        <v/>
      </c>
    </row>
    <row r="345" hidden="1">
      <c r="B345" s="53" t="n"/>
      <c r="C345" s="13" t="n"/>
      <c r="D345" s="13" t="n"/>
      <c r="E345" s="14" t="n"/>
      <c r="F345" s="19" t="n"/>
      <c r="G345" s="19" t="n"/>
      <c r="H345" s="19" t="n"/>
      <c r="I345" s="19" t="n"/>
      <c r="J345" s="38">
        <f>IF(C345="","",N(E345)*N(F345)+N(G345)-N(I345))</f>
        <v/>
      </c>
      <c r="K345" s="38">
        <f>IF(C345="","",IFERROR(J345*VLOOKUP(D345,Settings!$B$11:$E$18,2,0)+VLOOKUP(D345,Settings!$B$11:$E$18,3,0)+J345*VLOOKUP(D345,Settings!$B$11:$E$18,4,0),0))</f>
        <v/>
      </c>
      <c r="L345" s="38">
        <f>IF(C345="","",N(E345)*IFERROR(VLOOKUP(C345,Products!$B$7:$E$156,4,0),0))</f>
        <v/>
      </c>
      <c r="M345" s="38">
        <f>IF(C345="","",J345-K345-L345-N(H345))</f>
        <v/>
      </c>
      <c r="N345" s="51">
        <f>IF(OR(C345="",N(J345)=0),"",M345/J345)</f>
        <v/>
      </c>
    </row>
    <row r="346" hidden="1">
      <c r="B346" s="53" t="n"/>
      <c r="C346" s="13" t="n"/>
      <c r="D346" s="13" t="n"/>
      <c r="E346" s="14" t="n"/>
      <c r="F346" s="19" t="n"/>
      <c r="G346" s="19" t="n"/>
      <c r="H346" s="19" t="n"/>
      <c r="I346" s="19" t="n"/>
      <c r="J346" s="38">
        <f>IF(C346="","",N(E346)*N(F346)+N(G346)-N(I346))</f>
        <v/>
      </c>
      <c r="K346" s="38">
        <f>IF(C346="","",IFERROR(J346*VLOOKUP(D346,Settings!$B$11:$E$18,2,0)+VLOOKUP(D346,Settings!$B$11:$E$18,3,0)+J346*VLOOKUP(D346,Settings!$B$11:$E$18,4,0),0))</f>
        <v/>
      </c>
      <c r="L346" s="38">
        <f>IF(C346="","",N(E346)*IFERROR(VLOOKUP(C346,Products!$B$7:$E$156,4,0),0))</f>
        <v/>
      </c>
      <c r="M346" s="38">
        <f>IF(C346="","",J346-K346-L346-N(H346))</f>
        <v/>
      </c>
      <c r="N346" s="51">
        <f>IF(OR(C346="",N(J346)=0),"",M346/J346)</f>
        <v/>
      </c>
    </row>
    <row r="347" hidden="1">
      <c r="B347" s="53" t="n"/>
      <c r="C347" s="13" t="n"/>
      <c r="D347" s="13" t="n"/>
      <c r="E347" s="14" t="n"/>
      <c r="F347" s="19" t="n"/>
      <c r="G347" s="19" t="n"/>
      <c r="H347" s="19" t="n"/>
      <c r="I347" s="19" t="n"/>
      <c r="J347" s="38">
        <f>IF(C347="","",N(E347)*N(F347)+N(G347)-N(I347))</f>
        <v/>
      </c>
      <c r="K347" s="38">
        <f>IF(C347="","",IFERROR(J347*VLOOKUP(D347,Settings!$B$11:$E$18,2,0)+VLOOKUP(D347,Settings!$B$11:$E$18,3,0)+J347*VLOOKUP(D347,Settings!$B$11:$E$18,4,0),0))</f>
        <v/>
      </c>
      <c r="L347" s="38">
        <f>IF(C347="","",N(E347)*IFERROR(VLOOKUP(C347,Products!$B$7:$E$156,4,0),0))</f>
        <v/>
      </c>
      <c r="M347" s="38">
        <f>IF(C347="","",J347-K347-L347-N(H347))</f>
        <v/>
      </c>
      <c r="N347" s="51">
        <f>IF(OR(C347="",N(J347)=0),"",M347/J347)</f>
        <v/>
      </c>
    </row>
    <row r="348" hidden="1">
      <c r="B348" s="53" t="n"/>
      <c r="C348" s="13" t="n"/>
      <c r="D348" s="13" t="n"/>
      <c r="E348" s="14" t="n"/>
      <c r="F348" s="19" t="n"/>
      <c r="G348" s="19" t="n"/>
      <c r="H348" s="19" t="n"/>
      <c r="I348" s="19" t="n"/>
      <c r="J348" s="38">
        <f>IF(C348="","",N(E348)*N(F348)+N(G348)-N(I348))</f>
        <v/>
      </c>
      <c r="K348" s="38">
        <f>IF(C348="","",IFERROR(J348*VLOOKUP(D348,Settings!$B$11:$E$18,2,0)+VLOOKUP(D348,Settings!$B$11:$E$18,3,0)+J348*VLOOKUP(D348,Settings!$B$11:$E$18,4,0),0))</f>
        <v/>
      </c>
      <c r="L348" s="38">
        <f>IF(C348="","",N(E348)*IFERROR(VLOOKUP(C348,Products!$B$7:$E$156,4,0),0))</f>
        <v/>
      </c>
      <c r="M348" s="38">
        <f>IF(C348="","",J348-K348-L348-N(H348))</f>
        <v/>
      </c>
      <c r="N348" s="51">
        <f>IF(OR(C348="",N(J348)=0),"",M348/J348)</f>
        <v/>
      </c>
    </row>
    <row r="349" hidden="1">
      <c r="B349" s="53" t="n"/>
      <c r="C349" s="13" t="n"/>
      <c r="D349" s="13" t="n"/>
      <c r="E349" s="14" t="n"/>
      <c r="F349" s="19" t="n"/>
      <c r="G349" s="19" t="n"/>
      <c r="H349" s="19" t="n"/>
      <c r="I349" s="19" t="n"/>
      <c r="J349" s="38">
        <f>IF(C349="","",N(E349)*N(F349)+N(G349)-N(I349))</f>
        <v/>
      </c>
      <c r="K349" s="38">
        <f>IF(C349="","",IFERROR(J349*VLOOKUP(D349,Settings!$B$11:$E$18,2,0)+VLOOKUP(D349,Settings!$B$11:$E$18,3,0)+J349*VLOOKUP(D349,Settings!$B$11:$E$18,4,0),0))</f>
        <v/>
      </c>
      <c r="L349" s="38">
        <f>IF(C349="","",N(E349)*IFERROR(VLOOKUP(C349,Products!$B$7:$E$156,4,0),0))</f>
        <v/>
      </c>
      <c r="M349" s="38">
        <f>IF(C349="","",J349-K349-L349-N(H349))</f>
        <v/>
      </c>
      <c r="N349" s="51">
        <f>IF(OR(C349="",N(J349)=0),"",M349/J349)</f>
        <v/>
      </c>
    </row>
    <row r="350" hidden="1">
      <c r="B350" s="53" t="n"/>
      <c r="C350" s="13" t="n"/>
      <c r="D350" s="13" t="n"/>
      <c r="E350" s="14" t="n"/>
      <c r="F350" s="19" t="n"/>
      <c r="G350" s="19" t="n"/>
      <c r="H350" s="19" t="n"/>
      <c r="I350" s="19" t="n"/>
      <c r="J350" s="38">
        <f>IF(C350="","",N(E350)*N(F350)+N(G350)-N(I350))</f>
        <v/>
      </c>
      <c r="K350" s="38">
        <f>IF(C350="","",IFERROR(J350*VLOOKUP(D350,Settings!$B$11:$E$18,2,0)+VLOOKUP(D350,Settings!$B$11:$E$18,3,0)+J350*VLOOKUP(D350,Settings!$B$11:$E$18,4,0),0))</f>
        <v/>
      </c>
      <c r="L350" s="38">
        <f>IF(C350="","",N(E350)*IFERROR(VLOOKUP(C350,Products!$B$7:$E$156,4,0),0))</f>
        <v/>
      </c>
      <c r="M350" s="38">
        <f>IF(C350="","",J350-K350-L350-N(H350))</f>
        <v/>
      </c>
      <c r="N350" s="51">
        <f>IF(OR(C350="",N(J350)=0),"",M350/J350)</f>
        <v/>
      </c>
    </row>
    <row r="351" hidden="1">
      <c r="B351" s="53" t="n"/>
      <c r="C351" s="13" t="n"/>
      <c r="D351" s="13" t="n"/>
      <c r="E351" s="14" t="n"/>
      <c r="F351" s="19" t="n"/>
      <c r="G351" s="19" t="n"/>
      <c r="H351" s="19" t="n"/>
      <c r="I351" s="19" t="n"/>
      <c r="J351" s="38">
        <f>IF(C351="","",N(E351)*N(F351)+N(G351)-N(I351))</f>
        <v/>
      </c>
      <c r="K351" s="38">
        <f>IF(C351="","",IFERROR(J351*VLOOKUP(D351,Settings!$B$11:$E$18,2,0)+VLOOKUP(D351,Settings!$B$11:$E$18,3,0)+J351*VLOOKUP(D351,Settings!$B$11:$E$18,4,0),0))</f>
        <v/>
      </c>
      <c r="L351" s="38">
        <f>IF(C351="","",N(E351)*IFERROR(VLOOKUP(C351,Products!$B$7:$E$156,4,0),0))</f>
        <v/>
      </c>
      <c r="M351" s="38">
        <f>IF(C351="","",J351-K351-L351-N(H351))</f>
        <v/>
      </c>
      <c r="N351" s="51">
        <f>IF(OR(C351="",N(J351)=0),"",M351/J351)</f>
        <v/>
      </c>
    </row>
    <row r="352" hidden="1">
      <c r="B352" s="53" t="n"/>
      <c r="C352" s="13" t="n"/>
      <c r="D352" s="13" t="n"/>
      <c r="E352" s="14" t="n"/>
      <c r="F352" s="19" t="n"/>
      <c r="G352" s="19" t="n"/>
      <c r="H352" s="19" t="n"/>
      <c r="I352" s="19" t="n"/>
      <c r="J352" s="38">
        <f>IF(C352="","",N(E352)*N(F352)+N(G352)-N(I352))</f>
        <v/>
      </c>
      <c r="K352" s="38">
        <f>IF(C352="","",IFERROR(J352*VLOOKUP(D352,Settings!$B$11:$E$18,2,0)+VLOOKUP(D352,Settings!$B$11:$E$18,3,0)+J352*VLOOKUP(D352,Settings!$B$11:$E$18,4,0),0))</f>
        <v/>
      </c>
      <c r="L352" s="38">
        <f>IF(C352="","",N(E352)*IFERROR(VLOOKUP(C352,Products!$B$7:$E$156,4,0),0))</f>
        <v/>
      </c>
      <c r="M352" s="38">
        <f>IF(C352="","",J352-K352-L352-N(H352))</f>
        <v/>
      </c>
      <c r="N352" s="51">
        <f>IF(OR(C352="",N(J352)=0),"",M352/J352)</f>
        <v/>
      </c>
    </row>
    <row r="353" hidden="1">
      <c r="B353" s="53" t="n"/>
      <c r="C353" s="13" t="n"/>
      <c r="D353" s="13" t="n"/>
      <c r="E353" s="14" t="n"/>
      <c r="F353" s="19" t="n"/>
      <c r="G353" s="19" t="n"/>
      <c r="H353" s="19" t="n"/>
      <c r="I353" s="19" t="n"/>
      <c r="J353" s="38">
        <f>IF(C353="","",N(E353)*N(F353)+N(G353)-N(I353))</f>
        <v/>
      </c>
      <c r="K353" s="38">
        <f>IF(C353="","",IFERROR(J353*VLOOKUP(D353,Settings!$B$11:$E$18,2,0)+VLOOKUP(D353,Settings!$B$11:$E$18,3,0)+J353*VLOOKUP(D353,Settings!$B$11:$E$18,4,0),0))</f>
        <v/>
      </c>
      <c r="L353" s="38">
        <f>IF(C353="","",N(E353)*IFERROR(VLOOKUP(C353,Products!$B$7:$E$156,4,0),0))</f>
        <v/>
      </c>
      <c r="M353" s="38">
        <f>IF(C353="","",J353-K353-L353-N(H353))</f>
        <v/>
      </c>
      <c r="N353" s="51">
        <f>IF(OR(C353="",N(J353)=0),"",M353/J353)</f>
        <v/>
      </c>
    </row>
    <row r="354" hidden="1">
      <c r="B354" s="53" t="n"/>
      <c r="C354" s="13" t="n"/>
      <c r="D354" s="13" t="n"/>
      <c r="E354" s="14" t="n"/>
      <c r="F354" s="19" t="n"/>
      <c r="G354" s="19" t="n"/>
      <c r="H354" s="19" t="n"/>
      <c r="I354" s="19" t="n"/>
      <c r="J354" s="38">
        <f>IF(C354="","",N(E354)*N(F354)+N(G354)-N(I354))</f>
        <v/>
      </c>
      <c r="K354" s="38">
        <f>IF(C354="","",IFERROR(J354*VLOOKUP(D354,Settings!$B$11:$E$18,2,0)+VLOOKUP(D354,Settings!$B$11:$E$18,3,0)+J354*VLOOKUP(D354,Settings!$B$11:$E$18,4,0),0))</f>
        <v/>
      </c>
      <c r="L354" s="38">
        <f>IF(C354="","",N(E354)*IFERROR(VLOOKUP(C354,Products!$B$7:$E$156,4,0),0))</f>
        <v/>
      </c>
      <c r="M354" s="38">
        <f>IF(C354="","",J354-K354-L354-N(H354))</f>
        <v/>
      </c>
      <c r="N354" s="51">
        <f>IF(OR(C354="",N(J354)=0),"",M354/J354)</f>
        <v/>
      </c>
    </row>
    <row r="355" hidden="1">
      <c r="B355" s="53" t="n"/>
      <c r="C355" s="13" t="n"/>
      <c r="D355" s="13" t="n"/>
      <c r="E355" s="14" t="n"/>
      <c r="F355" s="19" t="n"/>
      <c r="G355" s="19" t="n"/>
      <c r="H355" s="19" t="n"/>
      <c r="I355" s="19" t="n"/>
      <c r="J355" s="38">
        <f>IF(C355="","",N(E355)*N(F355)+N(G355)-N(I355))</f>
        <v/>
      </c>
      <c r="K355" s="38">
        <f>IF(C355="","",IFERROR(J355*VLOOKUP(D355,Settings!$B$11:$E$18,2,0)+VLOOKUP(D355,Settings!$B$11:$E$18,3,0)+J355*VLOOKUP(D355,Settings!$B$11:$E$18,4,0),0))</f>
        <v/>
      </c>
      <c r="L355" s="38">
        <f>IF(C355="","",N(E355)*IFERROR(VLOOKUP(C355,Products!$B$7:$E$156,4,0),0))</f>
        <v/>
      </c>
      <c r="M355" s="38">
        <f>IF(C355="","",J355-K355-L355-N(H355))</f>
        <v/>
      </c>
      <c r="N355" s="51">
        <f>IF(OR(C355="",N(J355)=0),"",M355/J355)</f>
        <v/>
      </c>
    </row>
    <row r="356" hidden="1">
      <c r="B356" s="53" t="n"/>
      <c r="C356" s="13" t="n"/>
      <c r="D356" s="13" t="n"/>
      <c r="E356" s="14" t="n"/>
      <c r="F356" s="19" t="n"/>
      <c r="G356" s="19" t="n"/>
      <c r="H356" s="19" t="n"/>
      <c r="I356" s="19" t="n"/>
      <c r="J356" s="38">
        <f>IF(C356="","",N(E356)*N(F356)+N(G356)-N(I356))</f>
        <v/>
      </c>
      <c r="K356" s="38">
        <f>IF(C356="","",IFERROR(J356*VLOOKUP(D356,Settings!$B$11:$E$18,2,0)+VLOOKUP(D356,Settings!$B$11:$E$18,3,0)+J356*VLOOKUP(D356,Settings!$B$11:$E$18,4,0),0))</f>
        <v/>
      </c>
      <c r="L356" s="38">
        <f>IF(C356="","",N(E356)*IFERROR(VLOOKUP(C356,Products!$B$7:$E$156,4,0),0))</f>
        <v/>
      </c>
      <c r="M356" s="38">
        <f>IF(C356="","",J356-K356-L356-N(H356))</f>
        <v/>
      </c>
      <c r="N356" s="51">
        <f>IF(OR(C356="",N(J356)=0),"",M356/J356)</f>
        <v/>
      </c>
    </row>
    <row r="357" hidden="1">
      <c r="B357" s="53" t="n"/>
      <c r="C357" s="13" t="n"/>
      <c r="D357" s="13" t="n"/>
      <c r="E357" s="14" t="n"/>
      <c r="F357" s="19" t="n"/>
      <c r="G357" s="19" t="n"/>
      <c r="H357" s="19" t="n"/>
      <c r="I357" s="19" t="n"/>
      <c r="J357" s="38">
        <f>IF(C357="","",N(E357)*N(F357)+N(G357)-N(I357))</f>
        <v/>
      </c>
      <c r="K357" s="38">
        <f>IF(C357="","",IFERROR(J357*VLOOKUP(D357,Settings!$B$11:$E$18,2,0)+VLOOKUP(D357,Settings!$B$11:$E$18,3,0)+J357*VLOOKUP(D357,Settings!$B$11:$E$18,4,0),0))</f>
        <v/>
      </c>
      <c r="L357" s="38">
        <f>IF(C357="","",N(E357)*IFERROR(VLOOKUP(C357,Products!$B$7:$E$156,4,0),0))</f>
        <v/>
      </c>
      <c r="M357" s="38">
        <f>IF(C357="","",J357-K357-L357-N(H357))</f>
        <v/>
      </c>
      <c r="N357" s="51">
        <f>IF(OR(C357="",N(J357)=0),"",M357/J357)</f>
        <v/>
      </c>
    </row>
    <row r="358" hidden="1">
      <c r="B358" s="53" t="n"/>
      <c r="C358" s="13" t="n"/>
      <c r="D358" s="13" t="n"/>
      <c r="E358" s="14" t="n"/>
      <c r="F358" s="19" t="n"/>
      <c r="G358" s="19" t="n"/>
      <c r="H358" s="19" t="n"/>
      <c r="I358" s="19" t="n"/>
      <c r="J358" s="38">
        <f>IF(C358="","",N(E358)*N(F358)+N(G358)-N(I358))</f>
        <v/>
      </c>
      <c r="K358" s="38">
        <f>IF(C358="","",IFERROR(J358*VLOOKUP(D358,Settings!$B$11:$E$18,2,0)+VLOOKUP(D358,Settings!$B$11:$E$18,3,0)+J358*VLOOKUP(D358,Settings!$B$11:$E$18,4,0),0))</f>
        <v/>
      </c>
      <c r="L358" s="38">
        <f>IF(C358="","",N(E358)*IFERROR(VLOOKUP(C358,Products!$B$7:$E$156,4,0),0))</f>
        <v/>
      </c>
      <c r="M358" s="38">
        <f>IF(C358="","",J358-K358-L358-N(H358))</f>
        <v/>
      </c>
      <c r="N358" s="51">
        <f>IF(OR(C358="",N(J358)=0),"",M358/J358)</f>
        <v/>
      </c>
    </row>
    <row r="359" hidden="1">
      <c r="B359" s="53" t="n"/>
      <c r="C359" s="13" t="n"/>
      <c r="D359" s="13" t="n"/>
      <c r="E359" s="14" t="n"/>
      <c r="F359" s="19" t="n"/>
      <c r="G359" s="19" t="n"/>
      <c r="H359" s="19" t="n"/>
      <c r="I359" s="19" t="n"/>
      <c r="J359" s="38">
        <f>IF(C359="","",N(E359)*N(F359)+N(G359)-N(I359))</f>
        <v/>
      </c>
      <c r="K359" s="38">
        <f>IF(C359="","",IFERROR(J359*VLOOKUP(D359,Settings!$B$11:$E$18,2,0)+VLOOKUP(D359,Settings!$B$11:$E$18,3,0)+J359*VLOOKUP(D359,Settings!$B$11:$E$18,4,0),0))</f>
        <v/>
      </c>
      <c r="L359" s="38">
        <f>IF(C359="","",N(E359)*IFERROR(VLOOKUP(C359,Products!$B$7:$E$156,4,0),0))</f>
        <v/>
      </c>
      <c r="M359" s="38">
        <f>IF(C359="","",J359-K359-L359-N(H359))</f>
        <v/>
      </c>
      <c r="N359" s="51">
        <f>IF(OR(C359="",N(J359)=0),"",M359/J359)</f>
        <v/>
      </c>
    </row>
    <row r="360" hidden="1">
      <c r="B360" s="53" t="n"/>
      <c r="C360" s="13" t="n"/>
      <c r="D360" s="13" t="n"/>
      <c r="E360" s="14" t="n"/>
      <c r="F360" s="19" t="n"/>
      <c r="G360" s="19" t="n"/>
      <c r="H360" s="19" t="n"/>
      <c r="I360" s="19" t="n"/>
      <c r="J360" s="38">
        <f>IF(C360="","",N(E360)*N(F360)+N(G360)-N(I360))</f>
        <v/>
      </c>
      <c r="K360" s="38">
        <f>IF(C360="","",IFERROR(J360*VLOOKUP(D360,Settings!$B$11:$E$18,2,0)+VLOOKUP(D360,Settings!$B$11:$E$18,3,0)+J360*VLOOKUP(D360,Settings!$B$11:$E$18,4,0),0))</f>
        <v/>
      </c>
      <c r="L360" s="38">
        <f>IF(C360="","",N(E360)*IFERROR(VLOOKUP(C360,Products!$B$7:$E$156,4,0),0))</f>
        <v/>
      </c>
      <c r="M360" s="38">
        <f>IF(C360="","",J360-K360-L360-N(H360))</f>
        <v/>
      </c>
      <c r="N360" s="51">
        <f>IF(OR(C360="",N(J360)=0),"",M360/J360)</f>
        <v/>
      </c>
    </row>
    <row r="361" hidden="1">
      <c r="B361" s="53" t="n"/>
      <c r="C361" s="13" t="n"/>
      <c r="D361" s="13" t="n"/>
      <c r="E361" s="14" t="n"/>
      <c r="F361" s="19" t="n"/>
      <c r="G361" s="19" t="n"/>
      <c r="H361" s="19" t="n"/>
      <c r="I361" s="19" t="n"/>
      <c r="J361" s="38">
        <f>IF(C361="","",N(E361)*N(F361)+N(G361)-N(I361))</f>
        <v/>
      </c>
      <c r="K361" s="38">
        <f>IF(C361="","",IFERROR(J361*VLOOKUP(D361,Settings!$B$11:$E$18,2,0)+VLOOKUP(D361,Settings!$B$11:$E$18,3,0)+J361*VLOOKUP(D361,Settings!$B$11:$E$18,4,0),0))</f>
        <v/>
      </c>
      <c r="L361" s="38">
        <f>IF(C361="","",N(E361)*IFERROR(VLOOKUP(C361,Products!$B$7:$E$156,4,0),0))</f>
        <v/>
      </c>
      <c r="M361" s="38">
        <f>IF(C361="","",J361-K361-L361-N(H361))</f>
        <v/>
      </c>
      <c r="N361" s="51">
        <f>IF(OR(C361="",N(J361)=0),"",M361/J361)</f>
        <v/>
      </c>
    </row>
    <row r="362" hidden="1">
      <c r="B362" s="53" t="n"/>
      <c r="C362" s="13" t="n"/>
      <c r="D362" s="13" t="n"/>
      <c r="E362" s="14" t="n"/>
      <c r="F362" s="19" t="n"/>
      <c r="G362" s="19" t="n"/>
      <c r="H362" s="19" t="n"/>
      <c r="I362" s="19" t="n"/>
      <c r="J362" s="38">
        <f>IF(C362="","",N(E362)*N(F362)+N(G362)-N(I362))</f>
        <v/>
      </c>
      <c r="K362" s="38">
        <f>IF(C362="","",IFERROR(J362*VLOOKUP(D362,Settings!$B$11:$E$18,2,0)+VLOOKUP(D362,Settings!$B$11:$E$18,3,0)+J362*VLOOKUP(D362,Settings!$B$11:$E$18,4,0),0))</f>
        <v/>
      </c>
      <c r="L362" s="38">
        <f>IF(C362="","",N(E362)*IFERROR(VLOOKUP(C362,Products!$B$7:$E$156,4,0),0))</f>
        <v/>
      </c>
      <c r="M362" s="38">
        <f>IF(C362="","",J362-K362-L362-N(H362))</f>
        <v/>
      </c>
      <c r="N362" s="51">
        <f>IF(OR(C362="",N(J362)=0),"",M362/J362)</f>
        <v/>
      </c>
    </row>
    <row r="363" hidden="1">
      <c r="B363" s="53" t="n"/>
      <c r="C363" s="13" t="n"/>
      <c r="D363" s="13" t="n"/>
      <c r="E363" s="14" t="n"/>
      <c r="F363" s="19" t="n"/>
      <c r="G363" s="19" t="n"/>
      <c r="H363" s="19" t="n"/>
      <c r="I363" s="19" t="n"/>
      <c r="J363" s="38">
        <f>IF(C363="","",N(E363)*N(F363)+N(G363)-N(I363))</f>
        <v/>
      </c>
      <c r="K363" s="38">
        <f>IF(C363="","",IFERROR(J363*VLOOKUP(D363,Settings!$B$11:$E$18,2,0)+VLOOKUP(D363,Settings!$B$11:$E$18,3,0)+J363*VLOOKUP(D363,Settings!$B$11:$E$18,4,0),0))</f>
        <v/>
      </c>
      <c r="L363" s="38">
        <f>IF(C363="","",N(E363)*IFERROR(VLOOKUP(C363,Products!$B$7:$E$156,4,0),0))</f>
        <v/>
      </c>
      <c r="M363" s="38">
        <f>IF(C363="","",J363-K363-L363-N(H363))</f>
        <v/>
      </c>
      <c r="N363" s="51">
        <f>IF(OR(C363="",N(J363)=0),"",M363/J363)</f>
        <v/>
      </c>
    </row>
    <row r="364" hidden="1">
      <c r="B364" s="53" t="n"/>
      <c r="C364" s="13" t="n"/>
      <c r="D364" s="13" t="n"/>
      <c r="E364" s="14" t="n"/>
      <c r="F364" s="19" t="n"/>
      <c r="G364" s="19" t="n"/>
      <c r="H364" s="19" t="n"/>
      <c r="I364" s="19" t="n"/>
      <c r="J364" s="38">
        <f>IF(C364="","",N(E364)*N(F364)+N(G364)-N(I364))</f>
        <v/>
      </c>
      <c r="K364" s="38">
        <f>IF(C364="","",IFERROR(J364*VLOOKUP(D364,Settings!$B$11:$E$18,2,0)+VLOOKUP(D364,Settings!$B$11:$E$18,3,0)+J364*VLOOKUP(D364,Settings!$B$11:$E$18,4,0),0))</f>
        <v/>
      </c>
      <c r="L364" s="38">
        <f>IF(C364="","",N(E364)*IFERROR(VLOOKUP(C364,Products!$B$7:$E$156,4,0),0))</f>
        <v/>
      </c>
      <c r="M364" s="38">
        <f>IF(C364="","",J364-K364-L364-N(H364))</f>
        <v/>
      </c>
      <c r="N364" s="51">
        <f>IF(OR(C364="",N(J364)=0),"",M364/J364)</f>
        <v/>
      </c>
    </row>
    <row r="365" hidden="1">
      <c r="B365" s="53" t="n"/>
      <c r="C365" s="13" t="n"/>
      <c r="D365" s="13" t="n"/>
      <c r="E365" s="14" t="n"/>
      <c r="F365" s="19" t="n"/>
      <c r="G365" s="19" t="n"/>
      <c r="H365" s="19" t="n"/>
      <c r="I365" s="19" t="n"/>
      <c r="J365" s="38">
        <f>IF(C365="","",N(E365)*N(F365)+N(G365)-N(I365))</f>
        <v/>
      </c>
      <c r="K365" s="38">
        <f>IF(C365="","",IFERROR(J365*VLOOKUP(D365,Settings!$B$11:$E$18,2,0)+VLOOKUP(D365,Settings!$B$11:$E$18,3,0)+J365*VLOOKUP(D365,Settings!$B$11:$E$18,4,0),0))</f>
        <v/>
      </c>
      <c r="L365" s="38">
        <f>IF(C365="","",N(E365)*IFERROR(VLOOKUP(C365,Products!$B$7:$E$156,4,0),0))</f>
        <v/>
      </c>
      <c r="M365" s="38">
        <f>IF(C365="","",J365-K365-L365-N(H365))</f>
        <v/>
      </c>
      <c r="N365" s="51">
        <f>IF(OR(C365="",N(J365)=0),"",M365/J365)</f>
        <v/>
      </c>
    </row>
    <row r="366" hidden="1">
      <c r="B366" s="53" t="n"/>
      <c r="C366" s="13" t="n"/>
      <c r="D366" s="13" t="n"/>
      <c r="E366" s="14" t="n"/>
      <c r="F366" s="19" t="n"/>
      <c r="G366" s="19" t="n"/>
      <c r="H366" s="19" t="n"/>
      <c r="I366" s="19" t="n"/>
      <c r="J366" s="38">
        <f>IF(C366="","",N(E366)*N(F366)+N(G366)-N(I366))</f>
        <v/>
      </c>
      <c r="K366" s="38">
        <f>IF(C366="","",IFERROR(J366*VLOOKUP(D366,Settings!$B$11:$E$18,2,0)+VLOOKUP(D366,Settings!$B$11:$E$18,3,0)+J366*VLOOKUP(D366,Settings!$B$11:$E$18,4,0),0))</f>
        <v/>
      </c>
      <c r="L366" s="38">
        <f>IF(C366="","",N(E366)*IFERROR(VLOOKUP(C366,Products!$B$7:$E$156,4,0),0))</f>
        <v/>
      </c>
      <c r="M366" s="38">
        <f>IF(C366="","",J366-K366-L366-N(H366))</f>
        <v/>
      </c>
      <c r="N366" s="51">
        <f>IF(OR(C366="",N(J366)=0),"",M366/J366)</f>
        <v/>
      </c>
    </row>
    <row r="367" hidden="1">
      <c r="B367" s="53" t="n"/>
      <c r="C367" s="13" t="n"/>
      <c r="D367" s="13" t="n"/>
      <c r="E367" s="14" t="n"/>
      <c r="F367" s="19" t="n"/>
      <c r="G367" s="19" t="n"/>
      <c r="H367" s="19" t="n"/>
      <c r="I367" s="19" t="n"/>
      <c r="J367" s="38">
        <f>IF(C367="","",N(E367)*N(F367)+N(G367)-N(I367))</f>
        <v/>
      </c>
      <c r="K367" s="38">
        <f>IF(C367="","",IFERROR(J367*VLOOKUP(D367,Settings!$B$11:$E$18,2,0)+VLOOKUP(D367,Settings!$B$11:$E$18,3,0)+J367*VLOOKUP(D367,Settings!$B$11:$E$18,4,0),0))</f>
        <v/>
      </c>
      <c r="L367" s="38">
        <f>IF(C367="","",N(E367)*IFERROR(VLOOKUP(C367,Products!$B$7:$E$156,4,0),0))</f>
        <v/>
      </c>
      <c r="M367" s="38">
        <f>IF(C367="","",J367-K367-L367-N(H367))</f>
        <v/>
      </c>
      <c r="N367" s="51">
        <f>IF(OR(C367="",N(J367)=0),"",M367/J367)</f>
        <v/>
      </c>
    </row>
    <row r="368" hidden="1">
      <c r="B368" s="53" t="n"/>
      <c r="C368" s="13" t="n"/>
      <c r="D368" s="13" t="n"/>
      <c r="E368" s="14" t="n"/>
      <c r="F368" s="19" t="n"/>
      <c r="G368" s="19" t="n"/>
      <c r="H368" s="19" t="n"/>
      <c r="I368" s="19" t="n"/>
      <c r="J368" s="38">
        <f>IF(C368="","",N(E368)*N(F368)+N(G368)-N(I368))</f>
        <v/>
      </c>
      <c r="K368" s="38">
        <f>IF(C368="","",IFERROR(J368*VLOOKUP(D368,Settings!$B$11:$E$18,2,0)+VLOOKUP(D368,Settings!$B$11:$E$18,3,0)+J368*VLOOKUP(D368,Settings!$B$11:$E$18,4,0),0))</f>
        <v/>
      </c>
      <c r="L368" s="38">
        <f>IF(C368="","",N(E368)*IFERROR(VLOOKUP(C368,Products!$B$7:$E$156,4,0),0))</f>
        <v/>
      </c>
      <c r="M368" s="38">
        <f>IF(C368="","",J368-K368-L368-N(H368))</f>
        <v/>
      </c>
      <c r="N368" s="51">
        <f>IF(OR(C368="",N(J368)=0),"",M368/J368)</f>
        <v/>
      </c>
    </row>
    <row r="369" hidden="1">
      <c r="B369" s="53" t="n"/>
      <c r="C369" s="13" t="n"/>
      <c r="D369" s="13" t="n"/>
      <c r="E369" s="14" t="n"/>
      <c r="F369" s="19" t="n"/>
      <c r="G369" s="19" t="n"/>
      <c r="H369" s="19" t="n"/>
      <c r="I369" s="19" t="n"/>
      <c r="J369" s="38">
        <f>IF(C369="","",N(E369)*N(F369)+N(G369)-N(I369))</f>
        <v/>
      </c>
      <c r="K369" s="38">
        <f>IF(C369="","",IFERROR(J369*VLOOKUP(D369,Settings!$B$11:$E$18,2,0)+VLOOKUP(D369,Settings!$B$11:$E$18,3,0)+J369*VLOOKUP(D369,Settings!$B$11:$E$18,4,0),0))</f>
        <v/>
      </c>
      <c r="L369" s="38">
        <f>IF(C369="","",N(E369)*IFERROR(VLOOKUP(C369,Products!$B$7:$E$156,4,0),0))</f>
        <v/>
      </c>
      <c r="M369" s="38">
        <f>IF(C369="","",J369-K369-L369-N(H369))</f>
        <v/>
      </c>
      <c r="N369" s="51">
        <f>IF(OR(C369="",N(J369)=0),"",M369/J369)</f>
        <v/>
      </c>
    </row>
    <row r="370" hidden="1">
      <c r="B370" s="53" t="n"/>
      <c r="C370" s="13" t="n"/>
      <c r="D370" s="13" t="n"/>
      <c r="E370" s="14" t="n"/>
      <c r="F370" s="19" t="n"/>
      <c r="G370" s="19" t="n"/>
      <c r="H370" s="19" t="n"/>
      <c r="I370" s="19" t="n"/>
      <c r="J370" s="38">
        <f>IF(C370="","",N(E370)*N(F370)+N(G370)-N(I370))</f>
        <v/>
      </c>
      <c r="K370" s="38">
        <f>IF(C370="","",IFERROR(J370*VLOOKUP(D370,Settings!$B$11:$E$18,2,0)+VLOOKUP(D370,Settings!$B$11:$E$18,3,0)+J370*VLOOKUP(D370,Settings!$B$11:$E$18,4,0),0))</f>
        <v/>
      </c>
      <c r="L370" s="38">
        <f>IF(C370="","",N(E370)*IFERROR(VLOOKUP(C370,Products!$B$7:$E$156,4,0),0))</f>
        <v/>
      </c>
      <c r="M370" s="38">
        <f>IF(C370="","",J370-K370-L370-N(H370))</f>
        <v/>
      </c>
      <c r="N370" s="51">
        <f>IF(OR(C370="",N(J370)=0),"",M370/J370)</f>
        <v/>
      </c>
    </row>
    <row r="371" hidden="1">
      <c r="B371" s="53" t="n"/>
      <c r="C371" s="13" t="n"/>
      <c r="D371" s="13" t="n"/>
      <c r="E371" s="14" t="n"/>
      <c r="F371" s="19" t="n"/>
      <c r="G371" s="19" t="n"/>
      <c r="H371" s="19" t="n"/>
      <c r="I371" s="19" t="n"/>
      <c r="J371" s="38">
        <f>IF(C371="","",N(E371)*N(F371)+N(G371)-N(I371))</f>
        <v/>
      </c>
      <c r="K371" s="38">
        <f>IF(C371="","",IFERROR(J371*VLOOKUP(D371,Settings!$B$11:$E$18,2,0)+VLOOKUP(D371,Settings!$B$11:$E$18,3,0)+J371*VLOOKUP(D371,Settings!$B$11:$E$18,4,0),0))</f>
        <v/>
      </c>
      <c r="L371" s="38">
        <f>IF(C371="","",N(E371)*IFERROR(VLOOKUP(C371,Products!$B$7:$E$156,4,0),0))</f>
        <v/>
      </c>
      <c r="M371" s="38">
        <f>IF(C371="","",J371-K371-L371-N(H371))</f>
        <v/>
      </c>
      <c r="N371" s="51">
        <f>IF(OR(C371="",N(J371)=0),"",M371/J371)</f>
        <v/>
      </c>
    </row>
    <row r="372" hidden="1">
      <c r="B372" s="53" t="n"/>
      <c r="C372" s="13" t="n"/>
      <c r="D372" s="13" t="n"/>
      <c r="E372" s="14" t="n"/>
      <c r="F372" s="19" t="n"/>
      <c r="G372" s="19" t="n"/>
      <c r="H372" s="19" t="n"/>
      <c r="I372" s="19" t="n"/>
      <c r="J372" s="38">
        <f>IF(C372="","",N(E372)*N(F372)+N(G372)-N(I372))</f>
        <v/>
      </c>
      <c r="K372" s="38">
        <f>IF(C372="","",IFERROR(J372*VLOOKUP(D372,Settings!$B$11:$E$18,2,0)+VLOOKUP(D372,Settings!$B$11:$E$18,3,0)+J372*VLOOKUP(D372,Settings!$B$11:$E$18,4,0),0))</f>
        <v/>
      </c>
      <c r="L372" s="38">
        <f>IF(C372="","",N(E372)*IFERROR(VLOOKUP(C372,Products!$B$7:$E$156,4,0),0))</f>
        <v/>
      </c>
      <c r="M372" s="38">
        <f>IF(C372="","",J372-K372-L372-N(H372))</f>
        <v/>
      </c>
      <c r="N372" s="51">
        <f>IF(OR(C372="",N(J372)=0),"",M372/J372)</f>
        <v/>
      </c>
    </row>
    <row r="373" hidden="1">
      <c r="B373" s="53" t="n"/>
      <c r="C373" s="13" t="n"/>
      <c r="D373" s="13" t="n"/>
      <c r="E373" s="14" t="n"/>
      <c r="F373" s="19" t="n"/>
      <c r="G373" s="19" t="n"/>
      <c r="H373" s="19" t="n"/>
      <c r="I373" s="19" t="n"/>
      <c r="J373" s="38">
        <f>IF(C373="","",N(E373)*N(F373)+N(G373)-N(I373))</f>
        <v/>
      </c>
      <c r="K373" s="38">
        <f>IF(C373="","",IFERROR(J373*VLOOKUP(D373,Settings!$B$11:$E$18,2,0)+VLOOKUP(D373,Settings!$B$11:$E$18,3,0)+J373*VLOOKUP(D373,Settings!$B$11:$E$18,4,0),0))</f>
        <v/>
      </c>
      <c r="L373" s="38">
        <f>IF(C373="","",N(E373)*IFERROR(VLOOKUP(C373,Products!$B$7:$E$156,4,0),0))</f>
        <v/>
      </c>
      <c r="M373" s="38">
        <f>IF(C373="","",J373-K373-L373-N(H373))</f>
        <v/>
      </c>
      <c r="N373" s="51">
        <f>IF(OR(C373="",N(J373)=0),"",M373/J373)</f>
        <v/>
      </c>
    </row>
    <row r="374" hidden="1">
      <c r="B374" s="53" t="n"/>
      <c r="C374" s="13" t="n"/>
      <c r="D374" s="13" t="n"/>
      <c r="E374" s="14" t="n"/>
      <c r="F374" s="19" t="n"/>
      <c r="G374" s="19" t="n"/>
      <c r="H374" s="19" t="n"/>
      <c r="I374" s="19" t="n"/>
      <c r="J374" s="38">
        <f>IF(C374="","",N(E374)*N(F374)+N(G374)-N(I374))</f>
        <v/>
      </c>
      <c r="K374" s="38">
        <f>IF(C374="","",IFERROR(J374*VLOOKUP(D374,Settings!$B$11:$E$18,2,0)+VLOOKUP(D374,Settings!$B$11:$E$18,3,0)+J374*VLOOKUP(D374,Settings!$B$11:$E$18,4,0),0))</f>
        <v/>
      </c>
      <c r="L374" s="38">
        <f>IF(C374="","",N(E374)*IFERROR(VLOOKUP(C374,Products!$B$7:$E$156,4,0),0))</f>
        <v/>
      </c>
      <c r="M374" s="38">
        <f>IF(C374="","",J374-K374-L374-N(H374))</f>
        <v/>
      </c>
      <c r="N374" s="51">
        <f>IF(OR(C374="",N(J374)=0),"",M374/J374)</f>
        <v/>
      </c>
    </row>
    <row r="375" hidden="1">
      <c r="B375" s="53" t="n"/>
      <c r="C375" s="13" t="n"/>
      <c r="D375" s="13" t="n"/>
      <c r="E375" s="14" t="n"/>
      <c r="F375" s="19" t="n"/>
      <c r="G375" s="19" t="n"/>
      <c r="H375" s="19" t="n"/>
      <c r="I375" s="19" t="n"/>
      <c r="J375" s="38">
        <f>IF(C375="","",N(E375)*N(F375)+N(G375)-N(I375))</f>
        <v/>
      </c>
      <c r="K375" s="38">
        <f>IF(C375="","",IFERROR(J375*VLOOKUP(D375,Settings!$B$11:$E$18,2,0)+VLOOKUP(D375,Settings!$B$11:$E$18,3,0)+J375*VLOOKUP(D375,Settings!$B$11:$E$18,4,0),0))</f>
        <v/>
      </c>
      <c r="L375" s="38">
        <f>IF(C375="","",N(E375)*IFERROR(VLOOKUP(C375,Products!$B$7:$E$156,4,0),0))</f>
        <v/>
      </c>
      <c r="M375" s="38">
        <f>IF(C375="","",J375-K375-L375-N(H375))</f>
        <v/>
      </c>
      <c r="N375" s="51">
        <f>IF(OR(C375="",N(J375)=0),"",M375/J375)</f>
        <v/>
      </c>
    </row>
    <row r="376" hidden="1">
      <c r="B376" s="53" t="n"/>
      <c r="C376" s="13" t="n"/>
      <c r="D376" s="13" t="n"/>
      <c r="E376" s="14" t="n"/>
      <c r="F376" s="19" t="n"/>
      <c r="G376" s="19" t="n"/>
      <c r="H376" s="19" t="n"/>
      <c r="I376" s="19" t="n"/>
      <c r="J376" s="38">
        <f>IF(C376="","",N(E376)*N(F376)+N(G376)-N(I376))</f>
        <v/>
      </c>
      <c r="K376" s="38">
        <f>IF(C376="","",IFERROR(J376*VLOOKUP(D376,Settings!$B$11:$E$18,2,0)+VLOOKUP(D376,Settings!$B$11:$E$18,3,0)+J376*VLOOKUP(D376,Settings!$B$11:$E$18,4,0),0))</f>
        <v/>
      </c>
      <c r="L376" s="38">
        <f>IF(C376="","",N(E376)*IFERROR(VLOOKUP(C376,Products!$B$7:$E$156,4,0),0))</f>
        <v/>
      </c>
      <c r="M376" s="38">
        <f>IF(C376="","",J376-K376-L376-N(H376))</f>
        <v/>
      </c>
      <c r="N376" s="51">
        <f>IF(OR(C376="",N(J376)=0),"",M376/J376)</f>
        <v/>
      </c>
    </row>
    <row r="377" hidden="1">
      <c r="B377" s="53" t="n"/>
      <c r="C377" s="13" t="n"/>
      <c r="D377" s="13" t="n"/>
      <c r="E377" s="14" t="n"/>
      <c r="F377" s="19" t="n"/>
      <c r="G377" s="19" t="n"/>
      <c r="H377" s="19" t="n"/>
      <c r="I377" s="19" t="n"/>
      <c r="J377" s="38">
        <f>IF(C377="","",N(E377)*N(F377)+N(G377)-N(I377))</f>
        <v/>
      </c>
      <c r="K377" s="38">
        <f>IF(C377="","",IFERROR(J377*VLOOKUP(D377,Settings!$B$11:$E$18,2,0)+VLOOKUP(D377,Settings!$B$11:$E$18,3,0)+J377*VLOOKUP(D377,Settings!$B$11:$E$18,4,0),0))</f>
        <v/>
      </c>
      <c r="L377" s="38">
        <f>IF(C377="","",N(E377)*IFERROR(VLOOKUP(C377,Products!$B$7:$E$156,4,0),0))</f>
        <v/>
      </c>
      <c r="M377" s="38">
        <f>IF(C377="","",J377-K377-L377-N(H377))</f>
        <v/>
      </c>
      <c r="N377" s="51">
        <f>IF(OR(C377="",N(J377)=0),"",M377/J377)</f>
        <v/>
      </c>
    </row>
    <row r="378" hidden="1">
      <c r="B378" s="53" t="n"/>
      <c r="C378" s="13" t="n"/>
      <c r="D378" s="13" t="n"/>
      <c r="E378" s="14" t="n"/>
      <c r="F378" s="19" t="n"/>
      <c r="G378" s="19" t="n"/>
      <c r="H378" s="19" t="n"/>
      <c r="I378" s="19" t="n"/>
      <c r="J378" s="38">
        <f>IF(C378="","",N(E378)*N(F378)+N(G378)-N(I378))</f>
        <v/>
      </c>
      <c r="K378" s="38">
        <f>IF(C378="","",IFERROR(J378*VLOOKUP(D378,Settings!$B$11:$E$18,2,0)+VLOOKUP(D378,Settings!$B$11:$E$18,3,0)+J378*VLOOKUP(D378,Settings!$B$11:$E$18,4,0),0))</f>
        <v/>
      </c>
      <c r="L378" s="38">
        <f>IF(C378="","",N(E378)*IFERROR(VLOOKUP(C378,Products!$B$7:$E$156,4,0),0))</f>
        <v/>
      </c>
      <c r="M378" s="38">
        <f>IF(C378="","",J378-K378-L378-N(H378))</f>
        <v/>
      </c>
      <c r="N378" s="51">
        <f>IF(OR(C378="",N(J378)=0),"",M378/J378)</f>
        <v/>
      </c>
    </row>
    <row r="379" hidden="1">
      <c r="B379" s="53" t="n"/>
      <c r="C379" s="13" t="n"/>
      <c r="D379" s="13" t="n"/>
      <c r="E379" s="14" t="n"/>
      <c r="F379" s="19" t="n"/>
      <c r="G379" s="19" t="n"/>
      <c r="H379" s="19" t="n"/>
      <c r="I379" s="19" t="n"/>
      <c r="J379" s="38">
        <f>IF(C379="","",N(E379)*N(F379)+N(G379)-N(I379))</f>
        <v/>
      </c>
      <c r="K379" s="38">
        <f>IF(C379="","",IFERROR(J379*VLOOKUP(D379,Settings!$B$11:$E$18,2,0)+VLOOKUP(D379,Settings!$B$11:$E$18,3,0)+J379*VLOOKUP(D379,Settings!$B$11:$E$18,4,0),0))</f>
        <v/>
      </c>
      <c r="L379" s="38">
        <f>IF(C379="","",N(E379)*IFERROR(VLOOKUP(C379,Products!$B$7:$E$156,4,0),0))</f>
        <v/>
      </c>
      <c r="M379" s="38">
        <f>IF(C379="","",J379-K379-L379-N(H379))</f>
        <v/>
      </c>
      <c r="N379" s="51">
        <f>IF(OR(C379="",N(J379)=0),"",M379/J379)</f>
        <v/>
      </c>
    </row>
    <row r="380" hidden="1">
      <c r="B380" s="53" t="n"/>
      <c r="C380" s="13" t="n"/>
      <c r="D380" s="13" t="n"/>
      <c r="E380" s="14" t="n"/>
      <c r="F380" s="19" t="n"/>
      <c r="G380" s="19" t="n"/>
      <c r="H380" s="19" t="n"/>
      <c r="I380" s="19" t="n"/>
      <c r="J380" s="38">
        <f>IF(C380="","",N(E380)*N(F380)+N(G380)-N(I380))</f>
        <v/>
      </c>
      <c r="K380" s="38">
        <f>IF(C380="","",IFERROR(J380*VLOOKUP(D380,Settings!$B$11:$E$18,2,0)+VLOOKUP(D380,Settings!$B$11:$E$18,3,0)+J380*VLOOKUP(D380,Settings!$B$11:$E$18,4,0),0))</f>
        <v/>
      </c>
      <c r="L380" s="38">
        <f>IF(C380="","",N(E380)*IFERROR(VLOOKUP(C380,Products!$B$7:$E$156,4,0),0))</f>
        <v/>
      </c>
      <c r="M380" s="38">
        <f>IF(C380="","",J380-K380-L380-N(H380))</f>
        <v/>
      </c>
      <c r="N380" s="51">
        <f>IF(OR(C380="",N(J380)=0),"",M380/J380)</f>
        <v/>
      </c>
    </row>
    <row r="381" hidden="1">
      <c r="B381" s="53" t="n"/>
      <c r="C381" s="13" t="n"/>
      <c r="D381" s="13" t="n"/>
      <c r="E381" s="14" t="n"/>
      <c r="F381" s="19" t="n"/>
      <c r="G381" s="19" t="n"/>
      <c r="H381" s="19" t="n"/>
      <c r="I381" s="19" t="n"/>
      <c r="J381" s="38">
        <f>IF(C381="","",N(E381)*N(F381)+N(G381)-N(I381))</f>
        <v/>
      </c>
      <c r="K381" s="38">
        <f>IF(C381="","",IFERROR(J381*VLOOKUP(D381,Settings!$B$11:$E$18,2,0)+VLOOKUP(D381,Settings!$B$11:$E$18,3,0)+J381*VLOOKUP(D381,Settings!$B$11:$E$18,4,0),0))</f>
        <v/>
      </c>
      <c r="L381" s="38">
        <f>IF(C381="","",N(E381)*IFERROR(VLOOKUP(C381,Products!$B$7:$E$156,4,0),0))</f>
        <v/>
      </c>
      <c r="M381" s="38">
        <f>IF(C381="","",J381-K381-L381-N(H381))</f>
        <v/>
      </c>
      <c r="N381" s="51">
        <f>IF(OR(C381="",N(J381)=0),"",M381/J381)</f>
        <v/>
      </c>
    </row>
    <row r="382" hidden="1">
      <c r="B382" s="53" t="n"/>
      <c r="C382" s="13" t="n"/>
      <c r="D382" s="13" t="n"/>
      <c r="E382" s="14" t="n"/>
      <c r="F382" s="19" t="n"/>
      <c r="G382" s="19" t="n"/>
      <c r="H382" s="19" t="n"/>
      <c r="I382" s="19" t="n"/>
      <c r="J382" s="38">
        <f>IF(C382="","",N(E382)*N(F382)+N(G382)-N(I382))</f>
        <v/>
      </c>
      <c r="K382" s="38">
        <f>IF(C382="","",IFERROR(J382*VLOOKUP(D382,Settings!$B$11:$E$18,2,0)+VLOOKUP(D382,Settings!$B$11:$E$18,3,0)+J382*VLOOKUP(D382,Settings!$B$11:$E$18,4,0),0))</f>
        <v/>
      </c>
      <c r="L382" s="38">
        <f>IF(C382="","",N(E382)*IFERROR(VLOOKUP(C382,Products!$B$7:$E$156,4,0),0))</f>
        <v/>
      </c>
      <c r="M382" s="38">
        <f>IF(C382="","",J382-K382-L382-N(H382))</f>
        <v/>
      </c>
      <c r="N382" s="51">
        <f>IF(OR(C382="",N(J382)=0),"",M382/J382)</f>
        <v/>
      </c>
    </row>
    <row r="383" hidden="1">
      <c r="B383" s="53" t="n"/>
      <c r="C383" s="13" t="n"/>
      <c r="D383" s="13" t="n"/>
      <c r="E383" s="14" t="n"/>
      <c r="F383" s="19" t="n"/>
      <c r="G383" s="19" t="n"/>
      <c r="H383" s="19" t="n"/>
      <c r="I383" s="19" t="n"/>
      <c r="J383" s="38">
        <f>IF(C383="","",N(E383)*N(F383)+N(G383)-N(I383))</f>
        <v/>
      </c>
      <c r="K383" s="38">
        <f>IF(C383="","",IFERROR(J383*VLOOKUP(D383,Settings!$B$11:$E$18,2,0)+VLOOKUP(D383,Settings!$B$11:$E$18,3,0)+J383*VLOOKUP(D383,Settings!$B$11:$E$18,4,0),0))</f>
        <v/>
      </c>
      <c r="L383" s="38">
        <f>IF(C383="","",N(E383)*IFERROR(VLOOKUP(C383,Products!$B$7:$E$156,4,0),0))</f>
        <v/>
      </c>
      <c r="M383" s="38">
        <f>IF(C383="","",J383-K383-L383-N(H383))</f>
        <v/>
      </c>
      <c r="N383" s="51">
        <f>IF(OR(C383="",N(J383)=0),"",M383/J383)</f>
        <v/>
      </c>
    </row>
    <row r="384" hidden="1">
      <c r="B384" s="53" t="n"/>
      <c r="C384" s="13" t="n"/>
      <c r="D384" s="13" t="n"/>
      <c r="E384" s="14" t="n"/>
      <c r="F384" s="19" t="n"/>
      <c r="G384" s="19" t="n"/>
      <c r="H384" s="19" t="n"/>
      <c r="I384" s="19" t="n"/>
      <c r="J384" s="38">
        <f>IF(C384="","",N(E384)*N(F384)+N(G384)-N(I384))</f>
        <v/>
      </c>
      <c r="K384" s="38">
        <f>IF(C384="","",IFERROR(J384*VLOOKUP(D384,Settings!$B$11:$E$18,2,0)+VLOOKUP(D384,Settings!$B$11:$E$18,3,0)+J384*VLOOKUP(D384,Settings!$B$11:$E$18,4,0),0))</f>
        <v/>
      </c>
      <c r="L384" s="38">
        <f>IF(C384="","",N(E384)*IFERROR(VLOOKUP(C384,Products!$B$7:$E$156,4,0),0))</f>
        <v/>
      </c>
      <c r="M384" s="38">
        <f>IF(C384="","",J384-K384-L384-N(H384))</f>
        <v/>
      </c>
      <c r="N384" s="51">
        <f>IF(OR(C384="",N(J384)=0),"",M384/J384)</f>
        <v/>
      </c>
    </row>
    <row r="385" hidden="1">
      <c r="B385" s="53" t="n"/>
      <c r="C385" s="13" t="n"/>
      <c r="D385" s="13" t="n"/>
      <c r="E385" s="14" t="n"/>
      <c r="F385" s="19" t="n"/>
      <c r="G385" s="19" t="n"/>
      <c r="H385" s="19" t="n"/>
      <c r="I385" s="19" t="n"/>
      <c r="J385" s="38">
        <f>IF(C385="","",N(E385)*N(F385)+N(G385)-N(I385))</f>
        <v/>
      </c>
      <c r="K385" s="38">
        <f>IF(C385="","",IFERROR(J385*VLOOKUP(D385,Settings!$B$11:$E$18,2,0)+VLOOKUP(D385,Settings!$B$11:$E$18,3,0)+J385*VLOOKUP(D385,Settings!$B$11:$E$18,4,0),0))</f>
        <v/>
      </c>
      <c r="L385" s="38">
        <f>IF(C385="","",N(E385)*IFERROR(VLOOKUP(C385,Products!$B$7:$E$156,4,0),0))</f>
        <v/>
      </c>
      <c r="M385" s="38">
        <f>IF(C385="","",J385-K385-L385-N(H385))</f>
        <v/>
      </c>
      <c r="N385" s="51">
        <f>IF(OR(C385="",N(J385)=0),"",M385/J385)</f>
        <v/>
      </c>
    </row>
    <row r="386" hidden="1">
      <c r="B386" s="53" t="n"/>
      <c r="C386" s="13" t="n"/>
      <c r="D386" s="13" t="n"/>
      <c r="E386" s="14" t="n"/>
      <c r="F386" s="19" t="n"/>
      <c r="G386" s="19" t="n"/>
      <c r="H386" s="19" t="n"/>
      <c r="I386" s="19" t="n"/>
      <c r="J386" s="38">
        <f>IF(C386="","",N(E386)*N(F386)+N(G386)-N(I386))</f>
        <v/>
      </c>
      <c r="K386" s="38">
        <f>IF(C386="","",IFERROR(J386*VLOOKUP(D386,Settings!$B$11:$E$18,2,0)+VLOOKUP(D386,Settings!$B$11:$E$18,3,0)+J386*VLOOKUP(D386,Settings!$B$11:$E$18,4,0),0))</f>
        <v/>
      </c>
      <c r="L386" s="38">
        <f>IF(C386="","",N(E386)*IFERROR(VLOOKUP(C386,Products!$B$7:$E$156,4,0),0))</f>
        <v/>
      </c>
      <c r="M386" s="38">
        <f>IF(C386="","",J386-K386-L386-N(H386))</f>
        <v/>
      </c>
      <c r="N386" s="51">
        <f>IF(OR(C386="",N(J386)=0),"",M386/J386)</f>
        <v/>
      </c>
    </row>
    <row r="387" hidden="1">
      <c r="B387" s="53" t="n"/>
      <c r="C387" s="13" t="n"/>
      <c r="D387" s="13" t="n"/>
      <c r="E387" s="14" t="n"/>
      <c r="F387" s="19" t="n"/>
      <c r="G387" s="19" t="n"/>
      <c r="H387" s="19" t="n"/>
      <c r="I387" s="19" t="n"/>
      <c r="J387" s="38">
        <f>IF(C387="","",N(E387)*N(F387)+N(G387)-N(I387))</f>
        <v/>
      </c>
      <c r="K387" s="38">
        <f>IF(C387="","",IFERROR(J387*VLOOKUP(D387,Settings!$B$11:$E$18,2,0)+VLOOKUP(D387,Settings!$B$11:$E$18,3,0)+J387*VLOOKUP(D387,Settings!$B$11:$E$18,4,0),0))</f>
        <v/>
      </c>
      <c r="L387" s="38">
        <f>IF(C387="","",N(E387)*IFERROR(VLOOKUP(C387,Products!$B$7:$E$156,4,0),0))</f>
        <v/>
      </c>
      <c r="M387" s="38">
        <f>IF(C387="","",J387-K387-L387-N(H387))</f>
        <v/>
      </c>
      <c r="N387" s="51">
        <f>IF(OR(C387="",N(J387)=0),"",M387/J387)</f>
        <v/>
      </c>
    </row>
    <row r="388" hidden="1">
      <c r="B388" s="53" t="n"/>
      <c r="C388" s="13" t="n"/>
      <c r="D388" s="13" t="n"/>
      <c r="E388" s="14" t="n"/>
      <c r="F388" s="19" t="n"/>
      <c r="G388" s="19" t="n"/>
      <c r="H388" s="19" t="n"/>
      <c r="I388" s="19" t="n"/>
      <c r="J388" s="38">
        <f>IF(C388="","",N(E388)*N(F388)+N(G388)-N(I388))</f>
        <v/>
      </c>
      <c r="K388" s="38">
        <f>IF(C388="","",IFERROR(J388*VLOOKUP(D388,Settings!$B$11:$E$18,2,0)+VLOOKUP(D388,Settings!$B$11:$E$18,3,0)+J388*VLOOKUP(D388,Settings!$B$11:$E$18,4,0),0))</f>
        <v/>
      </c>
      <c r="L388" s="38">
        <f>IF(C388="","",N(E388)*IFERROR(VLOOKUP(C388,Products!$B$7:$E$156,4,0),0))</f>
        <v/>
      </c>
      <c r="M388" s="38">
        <f>IF(C388="","",J388-K388-L388-N(H388))</f>
        <v/>
      </c>
      <c r="N388" s="51">
        <f>IF(OR(C388="",N(J388)=0),"",M388/J388)</f>
        <v/>
      </c>
    </row>
    <row r="389" hidden="1">
      <c r="B389" s="53" t="n"/>
      <c r="C389" s="13" t="n"/>
      <c r="D389" s="13" t="n"/>
      <c r="E389" s="14" t="n"/>
      <c r="F389" s="19" t="n"/>
      <c r="G389" s="19" t="n"/>
      <c r="H389" s="19" t="n"/>
      <c r="I389" s="19" t="n"/>
      <c r="J389" s="38">
        <f>IF(C389="","",N(E389)*N(F389)+N(G389)-N(I389))</f>
        <v/>
      </c>
      <c r="K389" s="38">
        <f>IF(C389="","",IFERROR(J389*VLOOKUP(D389,Settings!$B$11:$E$18,2,0)+VLOOKUP(D389,Settings!$B$11:$E$18,3,0)+J389*VLOOKUP(D389,Settings!$B$11:$E$18,4,0),0))</f>
        <v/>
      </c>
      <c r="L389" s="38">
        <f>IF(C389="","",N(E389)*IFERROR(VLOOKUP(C389,Products!$B$7:$E$156,4,0),0))</f>
        <v/>
      </c>
      <c r="M389" s="38">
        <f>IF(C389="","",J389-K389-L389-N(H389))</f>
        <v/>
      </c>
      <c r="N389" s="51">
        <f>IF(OR(C389="",N(J389)=0),"",M389/J389)</f>
        <v/>
      </c>
    </row>
    <row r="390" hidden="1">
      <c r="B390" s="53" t="n"/>
      <c r="C390" s="13" t="n"/>
      <c r="D390" s="13" t="n"/>
      <c r="E390" s="14" t="n"/>
      <c r="F390" s="19" t="n"/>
      <c r="G390" s="19" t="n"/>
      <c r="H390" s="19" t="n"/>
      <c r="I390" s="19" t="n"/>
      <c r="J390" s="38">
        <f>IF(C390="","",N(E390)*N(F390)+N(G390)-N(I390))</f>
        <v/>
      </c>
      <c r="K390" s="38">
        <f>IF(C390="","",IFERROR(J390*VLOOKUP(D390,Settings!$B$11:$E$18,2,0)+VLOOKUP(D390,Settings!$B$11:$E$18,3,0)+J390*VLOOKUP(D390,Settings!$B$11:$E$18,4,0),0))</f>
        <v/>
      </c>
      <c r="L390" s="38">
        <f>IF(C390="","",N(E390)*IFERROR(VLOOKUP(C390,Products!$B$7:$E$156,4,0),0))</f>
        <v/>
      </c>
      <c r="M390" s="38">
        <f>IF(C390="","",J390-K390-L390-N(H390))</f>
        <v/>
      </c>
      <c r="N390" s="51">
        <f>IF(OR(C390="",N(J390)=0),"",M390/J390)</f>
        <v/>
      </c>
    </row>
    <row r="391" hidden="1">
      <c r="B391" s="53" t="n"/>
      <c r="C391" s="13" t="n"/>
      <c r="D391" s="13" t="n"/>
      <c r="E391" s="14" t="n"/>
      <c r="F391" s="19" t="n"/>
      <c r="G391" s="19" t="n"/>
      <c r="H391" s="19" t="n"/>
      <c r="I391" s="19" t="n"/>
      <c r="J391" s="38">
        <f>IF(C391="","",N(E391)*N(F391)+N(G391)-N(I391))</f>
        <v/>
      </c>
      <c r="K391" s="38">
        <f>IF(C391="","",IFERROR(J391*VLOOKUP(D391,Settings!$B$11:$E$18,2,0)+VLOOKUP(D391,Settings!$B$11:$E$18,3,0)+J391*VLOOKUP(D391,Settings!$B$11:$E$18,4,0),0))</f>
        <v/>
      </c>
      <c r="L391" s="38">
        <f>IF(C391="","",N(E391)*IFERROR(VLOOKUP(C391,Products!$B$7:$E$156,4,0),0))</f>
        <v/>
      </c>
      <c r="M391" s="38">
        <f>IF(C391="","",J391-K391-L391-N(H391))</f>
        <v/>
      </c>
      <c r="N391" s="51">
        <f>IF(OR(C391="",N(J391)=0),"",M391/J391)</f>
        <v/>
      </c>
    </row>
    <row r="392" hidden="1">
      <c r="B392" s="53" t="n"/>
      <c r="C392" s="13" t="n"/>
      <c r="D392" s="13" t="n"/>
      <c r="E392" s="14" t="n"/>
      <c r="F392" s="19" t="n"/>
      <c r="G392" s="19" t="n"/>
      <c r="H392" s="19" t="n"/>
      <c r="I392" s="19" t="n"/>
      <c r="J392" s="38">
        <f>IF(C392="","",N(E392)*N(F392)+N(G392)-N(I392))</f>
        <v/>
      </c>
      <c r="K392" s="38">
        <f>IF(C392="","",IFERROR(J392*VLOOKUP(D392,Settings!$B$11:$E$18,2,0)+VLOOKUP(D392,Settings!$B$11:$E$18,3,0)+J392*VLOOKUP(D392,Settings!$B$11:$E$18,4,0),0))</f>
        <v/>
      </c>
      <c r="L392" s="38">
        <f>IF(C392="","",N(E392)*IFERROR(VLOOKUP(C392,Products!$B$7:$E$156,4,0),0))</f>
        <v/>
      </c>
      <c r="M392" s="38">
        <f>IF(C392="","",J392-K392-L392-N(H392))</f>
        <v/>
      </c>
      <c r="N392" s="51">
        <f>IF(OR(C392="",N(J392)=0),"",M392/J392)</f>
        <v/>
      </c>
    </row>
    <row r="393" hidden="1">
      <c r="B393" s="53" t="n"/>
      <c r="C393" s="13" t="n"/>
      <c r="D393" s="13" t="n"/>
      <c r="E393" s="14" t="n"/>
      <c r="F393" s="19" t="n"/>
      <c r="G393" s="19" t="n"/>
      <c r="H393" s="19" t="n"/>
      <c r="I393" s="19" t="n"/>
      <c r="J393" s="38">
        <f>IF(C393="","",N(E393)*N(F393)+N(G393)-N(I393))</f>
        <v/>
      </c>
      <c r="K393" s="38">
        <f>IF(C393="","",IFERROR(J393*VLOOKUP(D393,Settings!$B$11:$E$18,2,0)+VLOOKUP(D393,Settings!$B$11:$E$18,3,0)+J393*VLOOKUP(D393,Settings!$B$11:$E$18,4,0),0))</f>
        <v/>
      </c>
      <c r="L393" s="38">
        <f>IF(C393="","",N(E393)*IFERROR(VLOOKUP(C393,Products!$B$7:$E$156,4,0),0))</f>
        <v/>
      </c>
      <c r="M393" s="38">
        <f>IF(C393="","",J393-K393-L393-N(H393))</f>
        <v/>
      </c>
      <c r="N393" s="51">
        <f>IF(OR(C393="",N(J393)=0),"",M393/J393)</f>
        <v/>
      </c>
    </row>
    <row r="394" hidden="1">
      <c r="B394" s="53" t="n"/>
      <c r="C394" s="13" t="n"/>
      <c r="D394" s="13" t="n"/>
      <c r="E394" s="14" t="n"/>
      <c r="F394" s="19" t="n"/>
      <c r="G394" s="19" t="n"/>
      <c r="H394" s="19" t="n"/>
      <c r="I394" s="19" t="n"/>
      <c r="J394" s="38">
        <f>IF(C394="","",N(E394)*N(F394)+N(G394)-N(I394))</f>
        <v/>
      </c>
      <c r="K394" s="38">
        <f>IF(C394="","",IFERROR(J394*VLOOKUP(D394,Settings!$B$11:$E$18,2,0)+VLOOKUP(D394,Settings!$B$11:$E$18,3,0)+J394*VLOOKUP(D394,Settings!$B$11:$E$18,4,0),0))</f>
        <v/>
      </c>
      <c r="L394" s="38">
        <f>IF(C394="","",N(E394)*IFERROR(VLOOKUP(C394,Products!$B$7:$E$156,4,0),0))</f>
        <v/>
      </c>
      <c r="M394" s="38">
        <f>IF(C394="","",J394-K394-L394-N(H394))</f>
        <v/>
      </c>
      <c r="N394" s="51">
        <f>IF(OR(C394="",N(J394)=0),"",M394/J394)</f>
        <v/>
      </c>
    </row>
    <row r="395" hidden="1">
      <c r="B395" s="53" t="n"/>
      <c r="C395" s="13" t="n"/>
      <c r="D395" s="13" t="n"/>
      <c r="E395" s="14" t="n"/>
      <c r="F395" s="19" t="n"/>
      <c r="G395" s="19" t="n"/>
      <c r="H395" s="19" t="n"/>
      <c r="I395" s="19" t="n"/>
      <c r="J395" s="38">
        <f>IF(C395="","",N(E395)*N(F395)+N(G395)-N(I395))</f>
        <v/>
      </c>
      <c r="K395" s="38">
        <f>IF(C395="","",IFERROR(J395*VLOOKUP(D395,Settings!$B$11:$E$18,2,0)+VLOOKUP(D395,Settings!$B$11:$E$18,3,0)+J395*VLOOKUP(D395,Settings!$B$11:$E$18,4,0),0))</f>
        <v/>
      </c>
      <c r="L395" s="38">
        <f>IF(C395="","",N(E395)*IFERROR(VLOOKUP(C395,Products!$B$7:$E$156,4,0),0))</f>
        <v/>
      </c>
      <c r="M395" s="38">
        <f>IF(C395="","",J395-K395-L395-N(H395))</f>
        <v/>
      </c>
      <c r="N395" s="51">
        <f>IF(OR(C395="",N(J395)=0),"",M395/J395)</f>
        <v/>
      </c>
    </row>
    <row r="396" hidden="1">
      <c r="B396" s="53" t="n"/>
      <c r="C396" s="13" t="n"/>
      <c r="D396" s="13" t="n"/>
      <c r="E396" s="14" t="n"/>
      <c r="F396" s="19" t="n"/>
      <c r="G396" s="19" t="n"/>
      <c r="H396" s="19" t="n"/>
      <c r="I396" s="19" t="n"/>
      <c r="J396" s="38">
        <f>IF(C396="","",N(E396)*N(F396)+N(G396)-N(I396))</f>
        <v/>
      </c>
      <c r="K396" s="38">
        <f>IF(C396="","",IFERROR(J396*VLOOKUP(D396,Settings!$B$11:$E$18,2,0)+VLOOKUP(D396,Settings!$B$11:$E$18,3,0)+J396*VLOOKUP(D396,Settings!$B$11:$E$18,4,0),0))</f>
        <v/>
      </c>
      <c r="L396" s="38">
        <f>IF(C396="","",N(E396)*IFERROR(VLOOKUP(C396,Products!$B$7:$E$156,4,0),0))</f>
        <v/>
      </c>
      <c r="M396" s="38">
        <f>IF(C396="","",J396-K396-L396-N(H396))</f>
        <v/>
      </c>
      <c r="N396" s="51">
        <f>IF(OR(C396="",N(J396)=0),"",M396/J396)</f>
        <v/>
      </c>
    </row>
    <row r="397" hidden="1">
      <c r="B397" s="53" t="n"/>
      <c r="C397" s="13" t="n"/>
      <c r="D397" s="13" t="n"/>
      <c r="E397" s="14" t="n"/>
      <c r="F397" s="19" t="n"/>
      <c r="G397" s="19" t="n"/>
      <c r="H397" s="19" t="n"/>
      <c r="I397" s="19" t="n"/>
      <c r="J397" s="38">
        <f>IF(C397="","",N(E397)*N(F397)+N(G397)-N(I397))</f>
        <v/>
      </c>
      <c r="K397" s="38">
        <f>IF(C397="","",IFERROR(J397*VLOOKUP(D397,Settings!$B$11:$E$18,2,0)+VLOOKUP(D397,Settings!$B$11:$E$18,3,0)+J397*VLOOKUP(D397,Settings!$B$11:$E$18,4,0),0))</f>
        <v/>
      </c>
      <c r="L397" s="38">
        <f>IF(C397="","",N(E397)*IFERROR(VLOOKUP(C397,Products!$B$7:$E$156,4,0),0))</f>
        <v/>
      </c>
      <c r="M397" s="38">
        <f>IF(C397="","",J397-K397-L397-N(H397))</f>
        <v/>
      </c>
      <c r="N397" s="51">
        <f>IF(OR(C397="",N(J397)=0),"",M397/J397)</f>
        <v/>
      </c>
    </row>
    <row r="398" hidden="1">
      <c r="B398" s="53" t="n"/>
      <c r="C398" s="13" t="n"/>
      <c r="D398" s="13" t="n"/>
      <c r="E398" s="14" t="n"/>
      <c r="F398" s="19" t="n"/>
      <c r="G398" s="19" t="n"/>
      <c r="H398" s="19" t="n"/>
      <c r="I398" s="19" t="n"/>
      <c r="J398" s="38">
        <f>IF(C398="","",N(E398)*N(F398)+N(G398)-N(I398))</f>
        <v/>
      </c>
      <c r="K398" s="38">
        <f>IF(C398="","",IFERROR(J398*VLOOKUP(D398,Settings!$B$11:$E$18,2,0)+VLOOKUP(D398,Settings!$B$11:$E$18,3,0)+J398*VLOOKUP(D398,Settings!$B$11:$E$18,4,0),0))</f>
        <v/>
      </c>
      <c r="L398" s="38">
        <f>IF(C398="","",N(E398)*IFERROR(VLOOKUP(C398,Products!$B$7:$E$156,4,0),0))</f>
        <v/>
      </c>
      <c r="M398" s="38">
        <f>IF(C398="","",J398-K398-L398-N(H398))</f>
        <v/>
      </c>
      <c r="N398" s="51">
        <f>IF(OR(C398="",N(J398)=0),"",M398/J398)</f>
        <v/>
      </c>
    </row>
    <row r="399" hidden="1">
      <c r="B399" s="53" t="n"/>
      <c r="C399" s="13" t="n"/>
      <c r="D399" s="13" t="n"/>
      <c r="E399" s="14" t="n"/>
      <c r="F399" s="19" t="n"/>
      <c r="G399" s="19" t="n"/>
      <c r="H399" s="19" t="n"/>
      <c r="I399" s="19" t="n"/>
      <c r="J399" s="38">
        <f>IF(C399="","",N(E399)*N(F399)+N(G399)-N(I399))</f>
        <v/>
      </c>
      <c r="K399" s="38">
        <f>IF(C399="","",IFERROR(J399*VLOOKUP(D399,Settings!$B$11:$E$18,2,0)+VLOOKUP(D399,Settings!$B$11:$E$18,3,0)+J399*VLOOKUP(D399,Settings!$B$11:$E$18,4,0),0))</f>
        <v/>
      </c>
      <c r="L399" s="38">
        <f>IF(C399="","",N(E399)*IFERROR(VLOOKUP(C399,Products!$B$7:$E$156,4,0),0))</f>
        <v/>
      </c>
      <c r="M399" s="38">
        <f>IF(C399="","",J399-K399-L399-N(H399))</f>
        <v/>
      </c>
      <c r="N399" s="51">
        <f>IF(OR(C399="",N(J399)=0),"",M399/J399)</f>
        <v/>
      </c>
    </row>
    <row r="400" hidden="1">
      <c r="B400" s="53" t="n"/>
      <c r="C400" s="13" t="n"/>
      <c r="D400" s="13" t="n"/>
      <c r="E400" s="14" t="n"/>
      <c r="F400" s="19" t="n"/>
      <c r="G400" s="19" t="n"/>
      <c r="H400" s="19" t="n"/>
      <c r="I400" s="19" t="n"/>
      <c r="J400" s="38">
        <f>IF(C400="","",N(E400)*N(F400)+N(G400)-N(I400))</f>
        <v/>
      </c>
      <c r="K400" s="38">
        <f>IF(C400="","",IFERROR(J400*VLOOKUP(D400,Settings!$B$11:$E$18,2,0)+VLOOKUP(D400,Settings!$B$11:$E$18,3,0)+J400*VLOOKUP(D400,Settings!$B$11:$E$18,4,0),0))</f>
        <v/>
      </c>
      <c r="L400" s="38">
        <f>IF(C400="","",N(E400)*IFERROR(VLOOKUP(C400,Products!$B$7:$E$156,4,0),0))</f>
        <v/>
      </c>
      <c r="M400" s="38">
        <f>IF(C400="","",J400-K400-L400-N(H400))</f>
        <v/>
      </c>
      <c r="N400" s="51">
        <f>IF(OR(C400="",N(J400)=0),"",M400/J400)</f>
        <v/>
      </c>
    </row>
    <row r="401" hidden="1">
      <c r="B401" s="53" t="n"/>
      <c r="C401" s="13" t="n"/>
      <c r="D401" s="13" t="n"/>
      <c r="E401" s="14" t="n"/>
      <c r="F401" s="19" t="n"/>
      <c r="G401" s="19" t="n"/>
      <c r="H401" s="19" t="n"/>
      <c r="I401" s="19" t="n"/>
      <c r="J401" s="38">
        <f>IF(C401="","",N(E401)*N(F401)+N(G401)-N(I401))</f>
        <v/>
      </c>
      <c r="K401" s="38">
        <f>IF(C401="","",IFERROR(J401*VLOOKUP(D401,Settings!$B$11:$E$18,2,0)+VLOOKUP(D401,Settings!$B$11:$E$18,3,0)+J401*VLOOKUP(D401,Settings!$B$11:$E$18,4,0),0))</f>
        <v/>
      </c>
      <c r="L401" s="38">
        <f>IF(C401="","",N(E401)*IFERROR(VLOOKUP(C401,Products!$B$7:$E$156,4,0),0))</f>
        <v/>
      </c>
      <c r="M401" s="38">
        <f>IF(C401="","",J401-K401-L401-N(H401))</f>
        <v/>
      </c>
      <c r="N401" s="51">
        <f>IF(OR(C401="",N(J401)=0),"",M401/J401)</f>
        <v/>
      </c>
    </row>
    <row r="402" hidden="1">
      <c r="B402" s="53" t="n"/>
      <c r="C402" s="13" t="n"/>
      <c r="D402" s="13" t="n"/>
      <c r="E402" s="14" t="n"/>
      <c r="F402" s="19" t="n"/>
      <c r="G402" s="19" t="n"/>
      <c r="H402" s="19" t="n"/>
      <c r="I402" s="19" t="n"/>
      <c r="J402" s="38">
        <f>IF(C402="","",N(E402)*N(F402)+N(G402)-N(I402))</f>
        <v/>
      </c>
      <c r="K402" s="38">
        <f>IF(C402="","",IFERROR(J402*VLOOKUP(D402,Settings!$B$11:$E$18,2,0)+VLOOKUP(D402,Settings!$B$11:$E$18,3,0)+J402*VLOOKUP(D402,Settings!$B$11:$E$18,4,0),0))</f>
        <v/>
      </c>
      <c r="L402" s="38">
        <f>IF(C402="","",N(E402)*IFERROR(VLOOKUP(C402,Products!$B$7:$E$156,4,0),0))</f>
        <v/>
      </c>
      <c r="M402" s="38">
        <f>IF(C402="","",J402-K402-L402-N(H402))</f>
        <v/>
      </c>
      <c r="N402" s="51">
        <f>IF(OR(C402="",N(J402)=0),"",M402/J402)</f>
        <v/>
      </c>
    </row>
    <row r="403" hidden="1">
      <c r="B403" s="53" t="n"/>
      <c r="C403" s="13" t="n"/>
      <c r="D403" s="13" t="n"/>
      <c r="E403" s="14" t="n"/>
      <c r="F403" s="19" t="n"/>
      <c r="G403" s="19" t="n"/>
      <c r="H403" s="19" t="n"/>
      <c r="I403" s="19" t="n"/>
      <c r="J403" s="38">
        <f>IF(C403="","",N(E403)*N(F403)+N(G403)-N(I403))</f>
        <v/>
      </c>
      <c r="K403" s="38">
        <f>IF(C403="","",IFERROR(J403*VLOOKUP(D403,Settings!$B$11:$E$18,2,0)+VLOOKUP(D403,Settings!$B$11:$E$18,3,0)+J403*VLOOKUP(D403,Settings!$B$11:$E$18,4,0),0))</f>
        <v/>
      </c>
      <c r="L403" s="38">
        <f>IF(C403="","",N(E403)*IFERROR(VLOOKUP(C403,Products!$B$7:$E$156,4,0),0))</f>
        <v/>
      </c>
      <c r="M403" s="38">
        <f>IF(C403="","",J403-K403-L403-N(H403))</f>
        <v/>
      </c>
      <c r="N403" s="51">
        <f>IF(OR(C403="",N(J403)=0),"",M403/J403)</f>
        <v/>
      </c>
    </row>
    <row r="404" hidden="1">
      <c r="B404" s="53" t="n"/>
      <c r="C404" s="13" t="n"/>
      <c r="D404" s="13" t="n"/>
      <c r="E404" s="14" t="n"/>
      <c r="F404" s="19" t="n"/>
      <c r="G404" s="19" t="n"/>
      <c r="H404" s="19" t="n"/>
      <c r="I404" s="19" t="n"/>
      <c r="J404" s="38">
        <f>IF(C404="","",N(E404)*N(F404)+N(G404)-N(I404))</f>
        <v/>
      </c>
      <c r="K404" s="38">
        <f>IF(C404="","",IFERROR(J404*VLOOKUP(D404,Settings!$B$11:$E$18,2,0)+VLOOKUP(D404,Settings!$B$11:$E$18,3,0)+J404*VLOOKUP(D404,Settings!$B$11:$E$18,4,0),0))</f>
        <v/>
      </c>
      <c r="L404" s="38">
        <f>IF(C404="","",N(E404)*IFERROR(VLOOKUP(C404,Products!$B$7:$E$156,4,0),0))</f>
        <v/>
      </c>
      <c r="M404" s="38">
        <f>IF(C404="","",J404-K404-L404-N(H404))</f>
        <v/>
      </c>
      <c r="N404" s="51">
        <f>IF(OR(C404="",N(J404)=0),"",M404/J404)</f>
        <v/>
      </c>
    </row>
    <row r="405" hidden="1">
      <c r="B405" s="53" t="n"/>
      <c r="C405" s="13" t="n"/>
      <c r="D405" s="13" t="n"/>
      <c r="E405" s="14" t="n"/>
      <c r="F405" s="19" t="n"/>
      <c r="G405" s="19" t="n"/>
      <c r="H405" s="19" t="n"/>
      <c r="I405" s="19" t="n"/>
      <c r="J405" s="38">
        <f>IF(C405="","",N(E405)*N(F405)+N(G405)-N(I405))</f>
        <v/>
      </c>
      <c r="K405" s="38">
        <f>IF(C405="","",IFERROR(J405*VLOOKUP(D405,Settings!$B$11:$E$18,2,0)+VLOOKUP(D405,Settings!$B$11:$E$18,3,0)+J405*VLOOKUP(D405,Settings!$B$11:$E$18,4,0),0))</f>
        <v/>
      </c>
      <c r="L405" s="38">
        <f>IF(C405="","",N(E405)*IFERROR(VLOOKUP(C405,Products!$B$7:$E$156,4,0),0))</f>
        <v/>
      </c>
      <c r="M405" s="38">
        <f>IF(C405="","",J405-K405-L405-N(H405))</f>
        <v/>
      </c>
      <c r="N405" s="51">
        <f>IF(OR(C405="",N(J405)=0),"",M405/J405)</f>
        <v/>
      </c>
    </row>
    <row r="406" hidden="1">
      <c r="B406" s="53" t="n"/>
      <c r="C406" s="13" t="n"/>
      <c r="D406" s="13" t="n"/>
      <c r="E406" s="14" t="n"/>
      <c r="F406" s="19" t="n"/>
      <c r="G406" s="19" t="n"/>
      <c r="H406" s="19" t="n"/>
      <c r="I406" s="19" t="n"/>
      <c r="J406" s="38">
        <f>IF(C406="","",N(E406)*N(F406)+N(G406)-N(I406))</f>
        <v/>
      </c>
      <c r="K406" s="38">
        <f>IF(C406="","",IFERROR(J406*VLOOKUP(D406,Settings!$B$11:$E$18,2,0)+VLOOKUP(D406,Settings!$B$11:$E$18,3,0)+J406*VLOOKUP(D406,Settings!$B$11:$E$18,4,0),0))</f>
        <v/>
      </c>
      <c r="L406" s="38">
        <f>IF(C406="","",N(E406)*IFERROR(VLOOKUP(C406,Products!$B$7:$E$156,4,0),0))</f>
        <v/>
      </c>
      <c r="M406" s="38">
        <f>IF(C406="","",J406-K406-L406-N(H406))</f>
        <v/>
      </c>
      <c r="N406" s="51">
        <f>IF(OR(C406="",N(J406)=0),"",M406/J406)</f>
        <v/>
      </c>
    </row>
    <row r="407" hidden="1">
      <c r="B407" s="53" t="n"/>
      <c r="C407" s="13" t="n"/>
      <c r="D407" s="13" t="n"/>
      <c r="E407" s="14" t="n"/>
      <c r="F407" s="19" t="n"/>
      <c r="G407" s="19" t="n"/>
      <c r="H407" s="19" t="n"/>
      <c r="I407" s="19" t="n"/>
      <c r="J407" s="38">
        <f>IF(C407="","",N(E407)*N(F407)+N(G407)-N(I407))</f>
        <v/>
      </c>
      <c r="K407" s="38">
        <f>IF(C407="","",IFERROR(J407*VLOOKUP(D407,Settings!$B$11:$E$18,2,0)+VLOOKUP(D407,Settings!$B$11:$E$18,3,0)+J407*VLOOKUP(D407,Settings!$B$11:$E$18,4,0),0))</f>
        <v/>
      </c>
      <c r="L407" s="38">
        <f>IF(C407="","",N(E407)*IFERROR(VLOOKUP(C407,Products!$B$7:$E$156,4,0),0))</f>
        <v/>
      </c>
      <c r="M407" s="38">
        <f>IF(C407="","",J407-K407-L407-N(H407))</f>
        <v/>
      </c>
      <c r="N407" s="51">
        <f>IF(OR(C407="",N(J407)=0),"",M407/J407)</f>
        <v/>
      </c>
    </row>
    <row r="408" hidden="1">
      <c r="B408" s="53" t="n"/>
      <c r="C408" s="13" t="n"/>
      <c r="D408" s="13" t="n"/>
      <c r="E408" s="14" t="n"/>
      <c r="F408" s="19" t="n"/>
      <c r="G408" s="19" t="n"/>
      <c r="H408" s="19" t="n"/>
      <c r="I408" s="19" t="n"/>
      <c r="J408" s="38">
        <f>IF(C408="","",N(E408)*N(F408)+N(G408)-N(I408))</f>
        <v/>
      </c>
      <c r="K408" s="38">
        <f>IF(C408="","",IFERROR(J408*VLOOKUP(D408,Settings!$B$11:$E$18,2,0)+VLOOKUP(D408,Settings!$B$11:$E$18,3,0)+J408*VLOOKUP(D408,Settings!$B$11:$E$18,4,0),0))</f>
        <v/>
      </c>
      <c r="L408" s="38">
        <f>IF(C408="","",N(E408)*IFERROR(VLOOKUP(C408,Products!$B$7:$E$156,4,0),0))</f>
        <v/>
      </c>
      <c r="M408" s="38">
        <f>IF(C408="","",J408-K408-L408-N(H408))</f>
        <v/>
      </c>
      <c r="N408" s="51">
        <f>IF(OR(C408="",N(J408)=0),"",M408/J408)</f>
        <v/>
      </c>
    </row>
    <row r="409" hidden="1">
      <c r="B409" s="53" t="n"/>
      <c r="C409" s="13" t="n"/>
      <c r="D409" s="13" t="n"/>
      <c r="E409" s="14" t="n"/>
      <c r="F409" s="19" t="n"/>
      <c r="G409" s="19" t="n"/>
      <c r="H409" s="19" t="n"/>
      <c r="I409" s="19" t="n"/>
      <c r="J409" s="38">
        <f>IF(C409="","",N(E409)*N(F409)+N(G409)-N(I409))</f>
        <v/>
      </c>
      <c r="K409" s="38">
        <f>IF(C409="","",IFERROR(J409*VLOOKUP(D409,Settings!$B$11:$E$18,2,0)+VLOOKUP(D409,Settings!$B$11:$E$18,3,0)+J409*VLOOKUP(D409,Settings!$B$11:$E$18,4,0),0))</f>
        <v/>
      </c>
      <c r="L409" s="38">
        <f>IF(C409="","",N(E409)*IFERROR(VLOOKUP(C409,Products!$B$7:$E$156,4,0),0))</f>
        <v/>
      </c>
      <c r="M409" s="38">
        <f>IF(C409="","",J409-K409-L409-N(H409))</f>
        <v/>
      </c>
      <c r="N409" s="51">
        <f>IF(OR(C409="",N(J409)=0),"",M409/J409)</f>
        <v/>
      </c>
    </row>
    <row r="410" hidden="1">
      <c r="B410" s="53" t="n"/>
      <c r="C410" s="13" t="n"/>
      <c r="D410" s="13" t="n"/>
      <c r="E410" s="14" t="n"/>
      <c r="F410" s="19" t="n"/>
      <c r="G410" s="19" t="n"/>
      <c r="H410" s="19" t="n"/>
      <c r="I410" s="19" t="n"/>
      <c r="J410" s="38">
        <f>IF(C410="","",N(E410)*N(F410)+N(G410)-N(I410))</f>
        <v/>
      </c>
      <c r="K410" s="38">
        <f>IF(C410="","",IFERROR(J410*VLOOKUP(D410,Settings!$B$11:$E$18,2,0)+VLOOKUP(D410,Settings!$B$11:$E$18,3,0)+J410*VLOOKUP(D410,Settings!$B$11:$E$18,4,0),0))</f>
        <v/>
      </c>
      <c r="L410" s="38">
        <f>IF(C410="","",N(E410)*IFERROR(VLOOKUP(C410,Products!$B$7:$E$156,4,0),0))</f>
        <v/>
      </c>
      <c r="M410" s="38">
        <f>IF(C410="","",J410-K410-L410-N(H410))</f>
        <v/>
      </c>
      <c r="N410" s="51">
        <f>IF(OR(C410="",N(J410)=0),"",M410/J410)</f>
        <v/>
      </c>
    </row>
    <row r="411" hidden="1">
      <c r="B411" s="53" t="n"/>
      <c r="C411" s="13" t="n"/>
      <c r="D411" s="13" t="n"/>
      <c r="E411" s="14" t="n"/>
      <c r="F411" s="19" t="n"/>
      <c r="G411" s="19" t="n"/>
      <c r="H411" s="19" t="n"/>
      <c r="I411" s="19" t="n"/>
      <c r="J411" s="38">
        <f>IF(C411="","",N(E411)*N(F411)+N(G411)-N(I411))</f>
        <v/>
      </c>
      <c r="K411" s="38">
        <f>IF(C411="","",IFERROR(J411*VLOOKUP(D411,Settings!$B$11:$E$18,2,0)+VLOOKUP(D411,Settings!$B$11:$E$18,3,0)+J411*VLOOKUP(D411,Settings!$B$11:$E$18,4,0),0))</f>
        <v/>
      </c>
      <c r="L411" s="38">
        <f>IF(C411="","",N(E411)*IFERROR(VLOOKUP(C411,Products!$B$7:$E$156,4,0),0))</f>
        <v/>
      </c>
      <c r="M411" s="38">
        <f>IF(C411="","",J411-K411-L411-N(H411))</f>
        <v/>
      </c>
      <c r="N411" s="51">
        <f>IF(OR(C411="",N(J411)=0),"",M411/J411)</f>
        <v/>
      </c>
    </row>
    <row r="412" hidden="1">
      <c r="B412" s="53" t="n"/>
      <c r="C412" s="13" t="n"/>
      <c r="D412" s="13" t="n"/>
      <c r="E412" s="14" t="n"/>
      <c r="F412" s="19" t="n"/>
      <c r="G412" s="19" t="n"/>
      <c r="H412" s="19" t="n"/>
      <c r="I412" s="19" t="n"/>
      <c r="J412" s="38">
        <f>IF(C412="","",N(E412)*N(F412)+N(G412)-N(I412))</f>
        <v/>
      </c>
      <c r="K412" s="38">
        <f>IF(C412="","",IFERROR(J412*VLOOKUP(D412,Settings!$B$11:$E$18,2,0)+VLOOKUP(D412,Settings!$B$11:$E$18,3,0)+J412*VLOOKUP(D412,Settings!$B$11:$E$18,4,0),0))</f>
        <v/>
      </c>
      <c r="L412" s="38">
        <f>IF(C412="","",N(E412)*IFERROR(VLOOKUP(C412,Products!$B$7:$E$156,4,0),0))</f>
        <v/>
      </c>
      <c r="M412" s="38">
        <f>IF(C412="","",J412-K412-L412-N(H412))</f>
        <v/>
      </c>
      <c r="N412" s="51">
        <f>IF(OR(C412="",N(J412)=0),"",M412/J412)</f>
        <v/>
      </c>
    </row>
    <row r="413" hidden="1">
      <c r="B413" s="53" t="n"/>
      <c r="C413" s="13" t="n"/>
      <c r="D413" s="13" t="n"/>
      <c r="E413" s="14" t="n"/>
      <c r="F413" s="19" t="n"/>
      <c r="G413" s="19" t="n"/>
      <c r="H413" s="19" t="n"/>
      <c r="I413" s="19" t="n"/>
      <c r="J413" s="38">
        <f>IF(C413="","",N(E413)*N(F413)+N(G413)-N(I413))</f>
        <v/>
      </c>
      <c r="K413" s="38">
        <f>IF(C413="","",IFERROR(J413*VLOOKUP(D413,Settings!$B$11:$E$18,2,0)+VLOOKUP(D413,Settings!$B$11:$E$18,3,0)+J413*VLOOKUP(D413,Settings!$B$11:$E$18,4,0),0))</f>
        <v/>
      </c>
      <c r="L413" s="38">
        <f>IF(C413="","",N(E413)*IFERROR(VLOOKUP(C413,Products!$B$7:$E$156,4,0),0))</f>
        <v/>
      </c>
      <c r="M413" s="38">
        <f>IF(C413="","",J413-K413-L413-N(H413))</f>
        <v/>
      </c>
      <c r="N413" s="51">
        <f>IF(OR(C413="",N(J413)=0),"",M413/J413)</f>
        <v/>
      </c>
    </row>
    <row r="414" hidden="1">
      <c r="B414" s="53" t="n"/>
      <c r="C414" s="13" t="n"/>
      <c r="D414" s="13" t="n"/>
      <c r="E414" s="14" t="n"/>
      <c r="F414" s="19" t="n"/>
      <c r="G414" s="19" t="n"/>
      <c r="H414" s="19" t="n"/>
      <c r="I414" s="19" t="n"/>
      <c r="J414" s="38">
        <f>IF(C414="","",N(E414)*N(F414)+N(G414)-N(I414))</f>
        <v/>
      </c>
      <c r="K414" s="38">
        <f>IF(C414="","",IFERROR(J414*VLOOKUP(D414,Settings!$B$11:$E$18,2,0)+VLOOKUP(D414,Settings!$B$11:$E$18,3,0)+J414*VLOOKUP(D414,Settings!$B$11:$E$18,4,0),0))</f>
        <v/>
      </c>
      <c r="L414" s="38">
        <f>IF(C414="","",N(E414)*IFERROR(VLOOKUP(C414,Products!$B$7:$E$156,4,0),0))</f>
        <v/>
      </c>
      <c r="M414" s="38">
        <f>IF(C414="","",J414-K414-L414-N(H414))</f>
        <v/>
      </c>
      <c r="N414" s="51">
        <f>IF(OR(C414="",N(J414)=0),"",M414/J414)</f>
        <v/>
      </c>
    </row>
    <row r="415" hidden="1">
      <c r="B415" s="53" t="n"/>
      <c r="C415" s="13" t="n"/>
      <c r="D415" s="13" t="n"/>
      <c r="E415" s="14" t="n"/>
      <c r="F415" s="19" t="n"/>
      <c r="G415" s="19" t="n"/>
      <c r="H415" s="19" t="n"/>
      <c r="I415" s="19" t="n"/>
      <c r="J415" s="38">
        <f>IF(C415="","",N(E415)*N(F415)+N(G415)-N(I415))</f>
        <v/>
      </c>
      <c r="K415" s="38">
        <f>IF(C415="","",IFERROR(J415*VLOOKUP(D415,Settings!$B$11:$E$18,2,0)+VLOOKUP(D415,Settings!$B$11:$E$18,3,0)+J415*VLOOKUP(D415,Settings!$B$11:$E$18,4,0),0))</f>
        <v/>
      </c>
      <c r="L415" s="38">
        <f>IF(C415="","",N(E415)*IFERROR(VLOOKUP(C415,Products!$B$7:$E$156,4,0),0))</f>
        <v/>
      </c>
      <c r="M415" s="38">
        <f>IF(C415="","",J415-K415-L415-N(H415))</f>
        <v/>
      </c>
      <c r="N415" s="51">
        <f>IF(OR(C415="",N(J415)=0),"",M415/J415)</f>
        <v/>
      </c>
    </row>
    <row r="416" hidden="1">
      <c r="B416" s="53" t="n"/>
      <c r="C416" s="13" t="n"/>
      <c r="D416" s="13" t="n"/>
      <c r="E416" s="14" t="n"/>
      <c r="F416" s="19" t="n"/>
      <c r="G416" s="19" t="n"/>
      <c r="H416" s="19" t="n"/>
      <c r="I416" s="19" t="n"/>
      <c r="J416" s="38">
        <f>IF(C416="","",N(E416)*N(F416)+N(G416)-N(I416))</f>
        <v/>
      </c>
      <c r="K416" s="38">
        <f>IF(C416="","",IFERROR(J416*VLOOKUP(D416,Settings!$B$11:$E$18,2,0)+VLOOKUP(D416,Settings!$B$11:$E$18,3,0)+J416*VLOOKUP(D416,Settings!$B$11:$E$18,4,0),0))</f>
        <v/>
      </c>
      <c r="L416" s="38">
        <f>IF(C416="","",N(E416)*IFERROR(VLOOKUP(C416,Products!$B$7:$E$156,4,0),0))</f>
        <v/>
      </c>
      <c r="M416" s="38">
        <f>IF(C416="","",J416-K416-L416-N(H416))</f>
        <v/>
      </c>
      <c r="N416" s="51">
        <f>IF(OR(C416="",N(J416)=0),"",M416/J416)</f>
        <v/>
      </c>
    </row>
    <row r="417" hidden="1">
      <c r="B417" s="53" t="n"/>
      <c r="C417" s="13" t="n"/>
      <c r="D417" s="13" t="n"/>
      <c r="E417" s="14" t="n"/>
      <c r="F417" s="19" t="n"/>
      <c r="G417" s="19" t="n"/>
      <c r="H417" s="19" t="n"/>
      <c r="I417" s="19" t="n"/>
      <c r="J417" s="38">
        <f>IF(C417="","",N(E417)*N(F417)+N(G417)-N(I417))</f>
        <v/>
      </c>
      <c r="K417" s="38">
        <f>IF(C417="","",IFERROR(J417*VLOOKUP(D417,Settings!$B$11:$E$18,2,0)+VLOOKUP(D417,Settings!$B$11:$E$18,3,0)+J417*VLOOKUP(D417,Settings!$B$11:$E$18,4,0),0))</f>
        <v/>
      </c>
      <c r="L417" s="38">
        <f>IF(C417="","",N(E417)*IFERROR(VLOOKUP(C417,Products!$B$7:$E$156,4,0),0))</f>
        <v/>
      </c>
      <c r="M417" s="38">
        <f>IF(C417="","",J417-K417-L417-N(H417))</f>
        <v/>
      </c>
      <c r="N417" s="51">
        <f>IF(OR(C417="",N(J417)=0),"",M417/J417)</f>
        <v/>
      </c>
    </row>
    <row r="418" hidden="1">
      <c r="B418" s="53" t="n"/>
      <c r="C418" s="13" t="n"/>
      <c r="D418" s="13" t="n"/>
      <c r="E418" s="14" t="n"/>
      <c r="F418" s="19" t="n"/>
      <c r="G418" s="19" t="n"/>
      <c r="H418" s="19" t="n"/>
      <c r="I418" s="19" t="n"/>
      <c r="J418" s="38">
        <f>IF(C418="","",N(E418)*N(F418)+N(G418)-N(I418))</f>
        <v/>
      </c>
      <c r="K418" s="38">
        <f>IF(C418="","",IFERROR(J418*VLOOKUP(D418,Settings!$B$11:$E$18,2,0)+VLOOKUP(D418,Settings!$B$11:$E$18,3,0)+J418*VLOOKUP(D418,Settings!$B$11:$E$18,4,0),0))</f>
        <v/>
      </c>
      <c r="L418" s="38">
        <f>IF(C418="","",N(E418)*IFERROR(VLOOKUP(C418,Products!$B$7:$E$156,4,0),0))</f>
        <v/>
      </c>
      <c r="M418" s="38">
        <f>IF(C418="","",J418-K418-L418-N(H418))</f>
        <v/>
      </c>
      <c r="N418" s="51">
        <f>IF(OR(C418="",N(J418)=0),"",M418/J418)</f>
        <v/>
      </c>
    </row>
    <row r="419" hidden="1">
      <c r="B419" s="53" t="n"/>
      <c r="C419" s="13" t="n"/>
      <c r="D419" s="13" t="n"/>
      <c r="E419" s="14" t="n"/>
      <c r="F419" s="19" t="n"/>
      <c r="G419" s="19" t="n"/>
      <c r="H419" s="19" t="n"/>
      <c r="I419" s="19" t="n"/>
      <c r="J419" s="38">
        <f>IF(C419="","",N(E419)*N(F419)+N(G419)-N(I419))</f>
        <v/>
      </c>
      <c r="K419" s="38">
        <f>IF(C419="","",IFERROR(J419*VLOOKUP(D419,Settings!$B$11:$E$18,2,0)+VLOOKUP(D419,Settings!$B$11:$E$18,3,0)+J419*VLOOKUP(D419,Settings!$B$11:$E$18,4,0),0))</f>
        <v/>
      </c>
      <c r="L419" s="38">
        <f>IF(C419="","",N(E419)*IFERROR(VLOOKUP(C419,Products!$B$7:$E$156,4,0),0))</f>
        <v/>
      </c>
      <c r="M419" s="38">
        <f>IF(C419="","",J419-K419-L419-N(H419))</f>
        <v/>
      </c>
      <c r="N419" s="51">
        <f>IF(OR(C419="",N(J419)=0),"",M419/J419)</f>
        <v/>
      </c>
    </row>
    <row r="420" hidden="1">
      <c r="B420" s="53" t="n"/>
      <c r="C420" s="13" t="n"/>
      <c r="D420" s="13" t="n"/>
      <c r="E420" s="14" t="n"/>
      <c r="F420" s="19" t="n"/>
      <c r="G420" s="19" t="n"/>
      <c r="H420" s="19" t="n"/>
      <c r="I420" s="19" t="n"/>
      <c r="J420" s="38">
        <f>IF(C420="","",N(E420)*N(F420)+N(G420)-N(I420))</f>
        <v/>
      </c>
      <c r="K420" s="38">
        <f>IF(C420="","",IFERROR(J420*VLOOKUP(D420,Settings!$B$11:$E$18,2,0)+VLOOKUP(D420,Settings!$B$11:$E$18,3,0)+J420*VLOOKUP(D420,Settings!$B$11:$E$18,4,0),0))</f>
        <v/>
      </c>
      <c r="L420" s="38">
        <f>IF(C420="","",N(E420)*IFERROR(VLOOKUP(C420,Products!$B$7:$E$156,4,0),0))</f>
        <v/>
      </c>
      <c r="M420" s="38">
        <f>IF(C420="","",J420-K420-L420-N(H420))</f>
        <v/>
      </c>
      <c r="N420" s="51">
        <f>IF(OR(C420="",N(J420)=0),"",M420/J420)</f>
        <v/>
      </c>
    </row>
    <row r="421" hidden="1">
      <c r="B421" s="53" t="n"/>
      <c r="C421" s="13" t="n"/>
      <c r="D421" s="13" t="n"/>
      <c r="E421" s="14" t="n"/>
      <c r="F421" s="19" t="n"/>
      <c r="G421" s="19" t="n"/>
      <c r="H421" s="19" t="n"/>
      <c r="I421" s="19" t="n"/>
      <c r="J421" s="38">
        <f>IF(C421="","",N(E421)*N(F421)+N(G421)-N(I421))</f>
        <v/>
      </c>
      <c r="K421" s="38">
        <f>IF(C421="","",IFERROR(J421*VLOOKUP(D421,Settings!$B$11:$E$18,2,0)+VLOOKUP(D421,Settings!$B$11:$E$18,3,0)+J421*VLOOKUP(D421,Settings!$B$11:$E$18,4,0),0))</f>
        <v/>
      </c>
      <c r="L421" s="38">
        <f>IF(C421="","",N(E421)*IFERROR(VLOOKUP(C421,Products!$B$7:$E$156,4,0),0))</f>
        <v/>
      </c>
      <c r="M421" s="38">
        <f>IF(C421="","",J421-K421-L421-N(H421))</f>
        <v/>
      </c>
      <c r="N421" s="51">
        <f>IF(OR(C421="",N(J421)=0),"",M421/J421)</f>
        <v/>
      </c>
    </row>
    <row r="422" hidden="1">
      <c r="B422" s="53" t="n"/>
      <c r="C422" s="13" t="n"/>
      <c r="D422" s="13" t="n"/>
      <c r="E422" s="14" t="n"/>
      <c r="F422" s="19" t="n"/>
      <c r="G422" s="19" t="n"/>
      <c r="H422" s="19" t="n"/>
      <c r="I422" s="19" t="n"/>
      <c r="J422" s="38">
        <f>IF(C422="","",N(E422)*N(F422)+N(G422)-N(I422))</f>
        <v/>
      </c>
      <c r="K422" s="38">
        <f>IF(C422="","",IFERROR(J422*VLOOKUP(D422,Settings!$B$11:$E$18,2,0)+VLOOKUP(D422,Settings!$B$11:$E$18,3,0)+J422*VLOOKUP(D422,Settings!$B$11:$E$18,4,0),0))</f>
        <v/>
      </c>
      <c r="L422" s="38">
        <f>IF(C422="","",N(E422)*IFERROR(VLOOKUP(C422,Products!$B$7:$E$156,4,0),0))</f>
        <v/>
      </c>
      <c r="M422" s="38">
        <f>IF(C422="","",J422-K422-L422-N(H422))</f>
        <v/>
      </c>
      <c r="N422" s="51">
        <f>IF(OR(C422="",N(J422)=0),"",M422/J422)</f>
        <v/>
      </c>
    </row>
    <row r="423" hidden="1">
      <c r="B423" s="53" t="n"/>
      <c r="C423" s="13" t="n"/>
      <c r="D423" s="13" t="n"/>
      <c r="E423" s="14" t="n"/>
      <c r="F423" s="19" t="n"/>
      <c r="G423" s="19" t="n"/>
      <c r="H423" s="19" t="n"/>
      <c r="I423" s="19" t="n"/>
      <c r="J423" s="38">
        <f>IF(C423="","",N(E423)*N(F423)+N(G423)-N(I423))</f>
        <v/>
      </c>
      <c r="K423" s="38">
        <f>IF(C423="","",IFERROR(J423*VLOOKUP(D423,Settings!$B$11:$E$18,2,0)+VLOOKUP(D423,Settings!$B$11:$E$18,3,0)+J423*VLOOKUP(D423,Settings!$B$11:$E$18,4,0),0))</f>
        <v/>
      </c>
      <c r="L423" s="38">
        <f>IF(C423="","",N(E423)*IFERROR(VLOOKUP(C423,Products!$B$7:$E$156,4,0),0))</f>
        <v/>
      </c>
      <c r="M423" s="38">
        <f>IF(C423="","",J423-K423-L423-N(H423))</f>
        <v/>
      </c>
      <c r="N423" s="51">
        <f>IF(OR(C423="",N(J423)=0),"",M423/J423)</f>
        <v/>
      </c>
    </row>
    <row r="424" hidden="1">
      <c r="B424" s="53" t="n"/>
      <c r="C424" s="13" t="n"/>
      <c r="D424" s="13" t="n"/>
      <c r="E424" s="14" t="n"/>
      <c r="F424" s="19" t="n"/>
      <c r="G424" s="19" t="n"/>
      <c r="H424" s="19" t="n"/>
      <c r="I424" s="19" t="n"/>
      <c r="J424" s="38">
        <f>IF(C424="","",N(E424)*N(F424)+N(G424)-N(I424))</f>
        <v/>
      </c>
      <c r="K424" s="38">
        <f>IF(C424="","",IFERROR(J424*VLOOKUP(D424,Settings!$B$11:$E$18,2,0)+VLOOKUP(D424,Settings!$B$11:$E$18,3,0)+J424*VLOOKUP(D424,Settings!$B$11:$E$18,4,0),0))</f>
        <v/>
      </c>
      <c r="L424" s="38">
        <f>IF(C424="","",N(E424)*IFERROR(VLOOKUP(C424,Products!$B$7:$E$156,4,0),0))</f>
        <v/>
      </c>
      <c r="M424" s="38">
        <f>IF(C424="","",J424-K424-L424-N(H424))</f>
        <v/>
      </c>
      <c r="N424" s="51">
        <f>IF(OR(C424="",N(J424)=0),"",M424/J424)</f>
        <v/>
      </c>
    </row>
    <row r="425" hidden="1">
      <c r="B425" s="53" t="n"/>
      <c r="C425" s="13" t="n"/>
      <c r="D425" s="13" t="n"/>
      <c r="E425" s="14" t="n"/>
      <c r="F425" s="19" t="n"/>
      <c r="G425" s="19" t="n"/>
      <c r="H425" s="19" t="n"/>
      <c r="I425" s="19" t="n"/>
      <c r="J425" s="38">
        <f>IF(C425="","",N(E425)*N(F425)+N(G425)-N(I425))</f>
        <v/>
      </c>
      <c r="K425" s="38">
        <f>IF(C425="","",IFERROR(J425*VLOOKUP(D425,Settings!$B$11:$E$18,2,0)+VLOOKUP(D425,Settings!$B$11:$E$18,3,0)+J425*VLOOKUP(D425,Settings!$B$11:$E$18,4,0),0))</f>
        <v/>
      </c>
      <c r="L425" s="38">
        <f>IF(C425="","",N(E425)*IFERROR(VLOOKUP(C425,Products!$B$7:$E$156,4,0),0))</f>
        <v/>
      </c>
      <c r="M425" s="38">
        <f>IF(C425="","",J425-K425-L425-N(H425))</f>
        <v/>
      </c>
      <c r="N425" s="51">
        <f>IF(OR(C425="",N(J425)=0),"",M425/J425)</f>
        <v/>
      </c>
    </row>
    <row r="426" hidden="1">
      <c r="B426" s="53" t="n"/>
      <c r="C426" s="13" t="n"/>
      <c r="D426" s="13" t="n"/>
      <c r="E426" s="14" t="n"/>
      <c r="F426" s="19" t="n"/>
      <c r="G426" s="19" t="n"/>
      <c r="H426" s="19" t="n"/>
      <c r="I426" s="19" t="n"/>
      <c r="J426" s="38">
        <f>IF(C426="","",N(E426)*N(F426)+N(G426)-N(I426))</f>
        <v/>
      </c>
      <c r="K426" s="38">
        <f>IF(C426="","",IFERROR(J426*VLOOKUP(D426,Settings!$B$11:$E$18,2,0)+VLOOKUP(D426,Settings!$B$11:$E$18,3,0)+J426*VLOOKUP(D426,Settings!$B$11:$E$18,4,0),0))</f>
        <v/>
      </c>
      <c r="L426" s="38">
        <f>IF(C426="","",N(E426)*IFERROR(VLOOKUP(C426,Products!$B$7:$E$156,4,0),0))</f>
        <v/>
      </c>
      <c r="M426" s="38">
        <f>IF(C426="","",J426-K426-L426-N(H426))</f>
        <v/>
      </c>
      <c r="N426" s="51">
        <f>IF(OR(C426="",N(J426)=0),"",M426/J426)</f>
        <v/>
      </c>
    </row>
    <row r="427" hidden="1">
      <c r="B427" s="53" t="n"/>
      <c r="C427" s="13" t="n"/>
      <c r="D427" s="13" t="n"/>
      <c r="E427" s="14" t="n"/>
      <c r="F427" s="19" t="n"/>
      <c r="G427" s="19" t="n"/>
      <c r="H427" s="19" t="n"/>
      <c r="I427" s="19" t="n"/>
      <c r="J427" s="38">
        <f>IF(C427="","",N(E427)*N(F427)+N(G427)-N(I427))</f>
        <v/>
      </c>
      <c r="K427" s="38">
        <f>IF(C427="","",IFERROR(J427*VLOOKUP(D427,Settings!$B$11:$E$18,2,0)+VLOOKUP(D427,Settings!$B$11:$E$18,3,0)+J427*VLOOKUP(D427,Settings!$B$11:$E$18,4,0),0))</f>
        <v/>
      </c>
      <c r="L427" s="38">
        <f>IF(C427="","",N(E427)*IFERROR(VLOOKUP(C427,Products!$B$7:$E$156,4,0),0))</f>
        <v/>
      </c>
      <c r="M427" s="38">
        <f>IF(C427="","",J427-K427-L427-N(H427))</f>
        <v/>
      </c>
      <c r="N427" s="51">
        <f>IF(OR(C427="",N(J427)=0),"",M427/J427)</f>
        <v/>
      </c>
    </row>
    <row r="428" hidden="1">
      <c r="B428" s="53" t="n"/>
      <c r="C428" s="13" t="n"/>
      <c r="D428" s="13" t="n"/>
      <c r="E428" s="14" t="n"/>
      <c r="F428" s="19" t="n"/>
      <c r="G428" s="19" t="n"/>
      <c r="H428" s="19" t="n"/>
      <c r="I428" s="19" t="n"/>
      <c r="J428" s="38">
        <f>IF(C428="","",N(E428)*N(F428)+N(G428)-N(I428))</f>
        <v/>
      </c>
      <c r="K428" s="38">
        <f>IF(C428="","",IFERROR(J428*VLOOKUP(D428,Settings!$B$11:$E$18,2,0)+VLOOKUP(D428,Settings!$B$11:$E$18,3,0)+J428*VLOOKUP(D428,Settings!$B$11:$E$18,4,0),0))</f>
        <v/>
      </c>
      <c r="L428" s="38">
        <f>IF(C428="","",N(E428)*IFERROR(VLOOKUP(C428,Products!$B$7:$E$156,4,0),0))</f>
        <v/>
      </c>
      <c r="M428" s="38">
        <f>IF(C428="","",J428-K428-L428-N(H428))</f>
        <v/>
      </c>
      <c r="N428" s="51">
        <f>IF(OR(C428="",N(J428)=0),"",M428/J428)</f>
        <v/>
      </c>
    </row>
    <row r="429" hidden="1">
      <c r="B429" s="53" t="n"/>
      <c r="C429" s="13" t="n"/>
      <c r="D429" s="13" t="n"/>
      <c r="E429" s="14" t="n"/>
      <c r="F429" s="19" t="n"/>
      <c r="G429" s="19" t="n"/>
      <c r="H429" s="19" t="n"/>
      <c r="I429" s="19" t="n"/>
      <c r="J429" s="38">
        <f>IF(C429="","",N(E429)*N(F429)+N(G429)-N(I429))</f>
        <v/>
      </c>
      <c r="K429" s="38">
        <f>IF(C429="","",IFERROR(J429*VLOOKUP(D429,Settings!$B$11:$E$18,2,0)+VLOOKUP(D429,Settings!$B$11:$E$18,3,0)+J429*VLOOKUP(D429,Settings!$B$11:$E$18,4,0),0))</f>
        <v/>
      </c>
      <c r="L429" s="38">
        <f>IF(C429="","",N(E429)*IFERROR(VLOOKUP(C429,Products!$B$7:$E$156,4,0),0))</f>
        <v/>
      </c>
      <c r="M429" s="38">
        <f>IF(C429="","",J429-K429-L429-N(H429))</f>
        <v/>
      </c>
      <c r="N429" s="51">
        <f>IF(OR(C429="",N(J429)=0),"",M429/J429)</f>
        <v/>
      </c>
    </row>
    <row r="430" hidden="1">
      <c r="B430" s="53" t="n"/>
      <c r="C430" s="13" t="n"/>
      <c r="D430" s="13" t="n"/>
      <c r="E430" s="14" t="n"/>
      <c r="F430" s="19" t="n"/>
      <c r="G430" s="19" t="n"/>
      <c r="H430" s="19" t="n"/>
      <c r="I430" s="19" t="n"/>
      <c r="J430" s="38">
        <f>IF(C430="","",N(E430)*N(F430)+N(G430)-N(I430))</f>
        <v/>
      </c>
      <c r="K430" s="38">
        <f>IF(C430="","",IFERROR(J430*VLOOKUP(D430,Settings!$B$11:$E$18,2,0)+VLOOKUP(D430,Settings!$B$11:$E$18,3,0)+J430*VLOOKUP(D430,Settings!$B$11:$E$18,4,0),0))</f>
        <v/>
      </c>
      <c r="L430" s="38">
        <f>IF(C430="","",N(E430)*IFERROR(VLOOKUP(C430,Products!$B$7:$E$156,4,0),0))</f>
        <v/>
      </c>
      <c r="M430" s="38">
        <f>IF(C430="","",J430-K430-L430-N(H430))</f>
        <v/>
      </c>
      <c r="N430" s="51">
        <f>IF(OR(C430="",N(J430)=0),"",M430/J430)</f>
        <v/>
      </c>
    </row>
    <row r="431" hidden="1">
      <c r="B431" s="53" t="n"/>
      <c r="C431" s="13" t="n"/>
      <c r="D431" s="13" t="n"/>
      <c r="E431" s="14" t="n"/>
      <c r="F431" s="19" t="n"/>
      <c r="G431" s="19" t="n"/>
      <c r="H431" s="19" t="n"/>
      <c r="I431" s="19" t="n"/>
      <c r="J431" s="38">
        <f>IF(C431="","",N(E431)*N(F431)+N(G431)-N(I431))</f>
        <v/>
      </c>
      <c r="K431" s="38">
        <f>IF(C431="","",IFERROR(J431*VLOOKUP(D431,Settings!$B$11:$E$18,2,0)+VLOOKUP(D431,Settings!$B$11:$E$18,3,0)+J431*VLOOKUP(D431,Settings!$B$11:$E$18,4,0),0))</f>
        <v/>
      </c>
      <c r="L431" s="38">
        <f>IF(C431="","",N(E431)*IFERROR(VLOOKUP(C431,Products!$B$7:$E$156,4,0),0))</f>
        <v/>
      </c>
      <c r="M431" s="38">
        <f>IF(C431="","",J431-K431-L431-N(H431))</f>
        <v/>
      </c>
      <c r="N431" s="51">
        <f>IF(OR(C431="",N(J431)=0),"",M431/J431)</f>
        <v/>
      </c>
    </row>
    <row r="432" hidden="1">
      <c r="B432" s="53" t="n"/>
      <c r="C432" s="13" t="n"/>
      <c r="D432" s="13" t="n"/>
      <c r="E432" s="14" t="n"/>
      <c r="F432" s="19" t="n"/>
      <c r="G432" s="19" t="n"/>
      <c r="H432" s="19" t="n"/>
      <c r="I432" s="19" t="n"/>
      <c r="J432" s="38">
        <f>IF(C432="","",N(E432)*N(F432)+N(G432)-N(I432))</f>
        <v/>
      </c>
      <c r="K432" s="38">
        <f>IF(C432="","",IFERROR(J432*VLOOKUP(D432,Settings!$B$11:$E$18,2,0)+VLOOKUP(D432,Settings!$B$11:$E$18,3,0)+J432*VLOOKUP(D432,Settings!$B$11:$E$18,4,0),0))</f>
        <v/>
      </c>
      <c r="L432" s="38">
        <f>IF(C432="","",N(E432)*IFERROR(VLOOKUP(C432,Products!$B$7:$E$156,4,0),0))</f>
        <v/>
      </c>
      <c r="M432" s="38">
        <f>IF(C432="","",J432-K432-L432-N(H432))</f>
        <v/>
      </c>
      <c r="N432" s="51">
        <f>IF(OR(C432="",N(J432)=0),"",M432/J432)</f>
        <v/>
      </c>
    </row>
    <row r="433" hidden="1">
      <c r="B433" s="53" t="n"/>
      <c r="C433" s="13" t="n"/>
      <c r="D433" s="13" t="n"/>
      <c r="E433" s="14" t="n"/>
      <c r="F433" s="19" t="n"/>
      <c r="G433" s="19" t="n"/>
      <c r="H433" s="19" t="n"/>
      <c r="I433" s="19" t="n"/>
      <c r="J433" s="38">
        <f>IF(C433="","",N(E433)*N(F433)+N(G433)-N(I433))</f>
        <v/>
      </c>
      <c r="K433" s="38">
        <f>IF(C433="","",IFERROR(J433*VLOOKUP(D433,Settings!$B$11:$E$18,2,0)+VLOOKUP(D433,Settings!$B$11:$E$18,3,0)+J433*VLOOKUP(D433,Settings!$B$11:$E$18,4,0),0))</f>
        <v/>
      </c>
      <c r="L433" s="38">
        <f>IF(C433="","",N(E433)*IFERROR(VLOOKUP(C433,Products!$B$7:$E$156,4,0),0))</f>
        <v/>
      </c>
      <c r="M433" s="38">
        <f>IF(C433="","",J433-K433-L433-N(H433))</f>
        <v/>
      </c>
      <c r="N433" s="51">
        <f>IF(OR(C433="",N(J433)=0),"",M433/J433)</f>
        <v/>
      </c>
    </row>
    <row r="434" hidden="1">
      <c r="B434" s="53" t="n"/>
      <c r="C434" s="13" t="n"/>
      <c r="D434" s="13" t="n"/>
      <c r="E434" s="14" t="n"/>
      <c r="F434" s="19" t="n"/>
      <c r="G434" s="19" t="n"/>
      <c r="H434" s="19" t="n"/>
      <c r="I434" s="19" t="n"/>
      <c r="J434" s="38">
        <f>IF(C434="","",N(E434)*N(F434)+N(G434)-N(I434))</f>
        <v/>
      </c>
      <c r="K434" s="38">
        <f>IF(C434="","",IFERROR(J434*VLOOKUP(D434,Settings!$B$11:$E$18,2,0)+VLOOKUP(D434,Settings!$B$11:$E$18,3,0)+J434*VLOOKUP(D434,Settings!$B$11:$E$18,4,0),0))</f>
        <v/>
      </c>
      <c r="L434" s="38">
        <f>IF(C434="","",N(E434)*IFERROR(VLOOKUP(C434,Products!$B$7:$E$156,4,0),0))</f>
        <v/>
      </c>
      <c r="M434" s="38">
        <f>IF(C434="","",J434-K434-L434-N(H434))</f>
        <v/>
      </c>
      <c r="N434" s="51">
        <f>IF(OR(C434="",N(J434)=0),"",M434/J434)</f>
        <v/>
      </c>
    </row>
    <row r="435" hidden="1">
      <c r="B435" s="53" t="n"/>
      <c r="C435" s="13" t="n"/>
      <c r="D435" s="13" t="n"/>
      <c r="E435" s="14" t="n"/>
      <c r="F435" s="19" t="n"/>
      <c r="G435" s="19" t="n"/>
      <c r="H435" s="19" t="n"/>
      <c r="I435" s="19" t="n"/>
      <c r="J435" s="38">
        <f>IF(C435="","",N(E435)*N(F435)+N(G435)-N(I435))</f>
        <v/>
      </c>
      <c r="K435" s="38">
        <f>IF(C435="","",IFERROR(J435*VLOOKUP(D435,Settings!$B$11:$E$18,2,0)+VLOOKUP(D435,Settings!$B$11:$E$18,3,0)+J435*VLOOKUP(D435,Settings!$B$11:$E$18,4,0),0))</f>
        <v/>
      </c>
      <c r="L435" s="38">
        <f>IF(C435="","",N(E435)*IFERROR(VLOOKUP(C435,Products!$B$7:$E$156,4,0),0))</f>
        <v/>
      </c>
      <c r="M435" s="38">
        <f>IF(C435="","",J435-K435-L435-N(H435))</f>
        <v/>
      </c>
      <c r="N435" s="51">
        <f>IF(OR(C435="",N(J435)=0),"",M435/J435)</f>
        <v/>
      </c>
    </row>
    <row r="436" hidden="1">
      <c r="B436" s="53" t="n"/>
      <c r="C436" s="13" t="n"/>
      <c r="D436" s="13" t="n"/>
      <c r="E436" s="14" t="n"/>
      <c r="F436" s="19" t="n"/>
      <c r="G436" s="19" t="n"/>
      <c r="H436" s="19" t="n"/>
      <c r="I436" s="19" t="n"/>
      <c r="J436" s="38">
        <f>IF(C436="","",N(E436)*N(F436)+N(G436)-N(I436))</f>
        <v/>
      </c>
      <c r="K436" s="38">
        <f>IF(C436="","",IFERROR(J436*VLOOKUP(D436,Settings!$B$11:$E$18,2,0)+VLOOKUP(D436,Settings!$B$11:$E$18,3,0)+J436*VLOOKUP(D436,Settings!$B$11:$E$18,4,0),0))</f>
        <v/>
      </c>
      <c r="L436" s="38">
        <f>IF(C436="","",N(E436)*IFERROR(VLOOKUP(C436,Products!$B$7:$E$156,4,0),0))</f>
        <v/>
      </c>
      <c r="M436" s="38">
        <f>IF(C436="","",J436-K436-L436-N(H436))</f>
        <v/>
      </c>
      <c r="N436" s="51">
        <f>IF(OR(C436="",N(J436)=0),"",M436/J436)</f>
        <v/>
      </c>
    </row>
    <row r="437" hidden="1">
      <c r="B437" s="53" t="n"/>
      <c r="C437" s="13" t="n"/>
      <c r="D437" s="13" t="n"/>
      <c r="E437" s="14" t="n"/>
      <c r="F437" s="19" t="n"/>
      <c r="G437" s="19" t="n"/>
      <c r="H437" s="19" t="n"/>
      <c r="I437" s="19" t="n"/>
      <c r="J437" s="38">
        <f>IF(C437="","",N(E437)*N(F437)+N(G437)-N(I437))</f>
        <v/>
      </c>
      <c r="K437" s="38">
        <f>IF(C437="","",IFERROR(J437*VLOOKUP(D437,Settings!$B$11:$E$18,2,0)+VLOOKUP(D437,Settings!$B$11:$E$18,3,0)+J437*VLOOKUP(D437,Settings!$B$11:$E$18,4,0),0))</f>
        <v/>
      </c>
      <c r="L437" s="38">
        <f>IF(C437="","",N(E437)*IFERROR(VLOOKUP(C437,Products!$B$7:$E$156,4,0),0))</f>
        <v/>
      </c>
      <c r="M437" s="38">
        <f>IF(C437="","",J437-K437-L437-N(H437))</f>
        <v/>
      </c>
      <c r="N437" s="51">
        <f>IF(OR(C437="",N(J437)=0),"",M437/J437)</f>
        <v/>
      </c>
    </row>
    <row r="438" hidden="1">
      <c r="B438" s="53" t="n"/>
      <c r="C438" s="13" t="n"/>
      <c r="D438" s="13" t="n"/>
      <c r="E438" s="14" t="n"/>
      <c r="F438" s="19" t="n"/>
      <c r="G438" s="19" t="n"/>
      <c r="H438" s="19" t="n"/>
      <c r="I438" s="19" t="n"/>
      <c r="J438" s="38">
        <f>IF(C438="","",N(E438)*N(F438)+N(G438)-N(I438))</f>
        <v/>
      </c>
      <c r="K438" s="38">
        <f>IF(C438="","",IFERROR(J438*VLOOKUP(D438,Settings!$B$11:$E$18,2,0)+VLOOKUP(D438,Settings!$B$11:$E$18,3,0)+J438*VLOOKUP(D438,Settings!$B$11:$E$18,4,0),0))</f>
        <v/>
      </c>
      <c r="L438" s="38">
        <f>IF(C438="","",N(E438)*IFERROR(VLOOKUP(C438,Products!$B$7:$E$156,4,0),0))</f>
        <v/>
      </c>
      <c r="M438" s="38">
        <f>IF(C438="","",J438-K438-L438-N(H438))</f>
        <v/>
      </c>
      <c r="N438" s="51">
        <f>IF(OR(C438="",N(J438)=0),"",M438/J438)</f>
        <v/>
      </c>
    </row>
    <row r="439" hidden="1">
      <c r="B439" s="53" t="n"/>
      <c r="C439" s="13" t="n"/>
      <c r="D439" s="13" t="n"/>
      <c r="E439" s="14" t="n"/>
      <c r="F439" s="19" t="n"/>
      <c r="G439" s="19" t="n"/>
      <c r="H439" s="19" t="n"/>
      <c r="I439" s="19" t="n"/>
      <c r="J439" s="38">
        <f>IF(C439="","",N(E439)*N(F439)+N(G439)-N(I439))</f>
        <v/>
      </c>
      <c r="K439" s="38">
        <f>IF(C439="","",IFERROR(J439*VLOOKUP(D439,Settings!$B$11:$E$18,2,0)+VLOOKUP(D439,Settings!$B$11:$E$18,3,0)+J439*VLOOKUP(D439,Settings!$B$11:$E$18,4,0),0))</f>
        <v/>
      </c>
      <c r="L439" s="38">
        <f>IF(C439="","",N(E439)*IFERROR(VLOOKUP(C439,Products!$B$7:$E$156,4,0),0))</f>
        <v/>
      </c>
      <c r="M439" s="38">
        <f>IF(C439="","",J439-K439-L439-N(H439))</f>
        <v/>
      </c>
      <c r="N439" s="51">
        <f>IF(OR(C439="",N(J439)=0),"",M439/J439)</f>
        <v/>
      </c>
    </row>
    <row r="440" hidden="1">
      <c r="B440" s="53" t="n"/>
      <c r="C440" s="13" t="n"/>
      <c r="D440" s="13" t="n"/>
      <c r="E440" s="14" t="n"/>
      <c r="F440" s="19" t="n"/>
      <c r="G440" s="19" t="n"/>
      <c r="H440" s="19" t="n"/>
      <c r="I440" s="19" t="n"/>
      <c r="J440" s="38">
        <f>IF(C440="","",N(E440)*N(F440)+N(G440)-N(I440))</f>
        <v/>
      </c>
      <c r="K440" s="38">
        <f>IF(C440="","",IFERROR(J440*VLOOKUP(D440,Settings!$B$11:$E$18,2,0)+VLOOKUP(D440,Settings!$B$11:$E$18,3,0)+J440*VLOOKUP(D440,Settings!$B$11:$E$18,4,0),0))</f>
        <v/>
      </c>
      <c r="L440" s="38">
        <f>IF(C440="","",N(E440)*IFERROR(VLOOKUP(C440,Products!$B$7:$E$156,4,0),0))</f>
        <v/>
      </c>
      <c r="M440" s="38">
        <f>IF(C440="","",J440-K440-L440-N(H440))</f>
        <v/>
      </c>
      <c r="N440" s="51">
        <f>IF(OR(C440="",N(J440)=0),"",M440/J440)</f>
        <v/>
      </c>
    </row>
    <row r="441" hidden="1">
      <c r="B441" s="53" t="n"/>
      <c r="C441" s="13" t="n"/>
      <c r="D441" s="13" t="n"/>
      <c r="E441" s="14" t="n"/>
      <c r="F441" s="19" t="n"/>
      <c r="G441" s="19" t="n"/>
      <c r="H441" s="19" t="n"/>
      <c r="I441" s="19" t="n"/>
      <c r="J441" s="38">
        <f>IF(C441="","",N(E441)*N(F441)+N(G441)-N(I441))</f>
        <v/>
      </c>
      <c r="K441" s="38">
        <f>IF(C441="","",IFERROR(J441*VLOOKUP(D441,Settings!$B$11:$E$18,2,0)+VLOOKUP(D441,Settings!$B$11:$E$18,3,0)+J441*VLOOKUP(D441,Settings!$B$11:$E$18,4,0),0))</f>
        <v/>
      </c>
      <c r="L441" s="38">
        <f>IF(C441="","",N(E441)*IFERROR(VLOOKUP(C441,Products!$B$7:$E$156,4,0),0))</f>
        <v/>
      </c>
      <c r="M441" s="38">
        <f>IF(C441="","",J441-K441-L441-N(H441))</f>
        <v/>
      </c>
      <c r="N441" s="51">
        <f>IF(OR(C441="",N(J441)=0),"",M441/J441)</f>
        <v/>
      </c>
    </row>
    <row r="442" hidden="1">
      <c r="B442" s="53" t="n"/>
      <c r="C442" s="13" t="n"/>
      <c r="D442" s="13" t="n"/>
      <c r="E442" s="14" t="n"/>
      <c r="F442" s="19" t="n"/>
      <c r="G442" s="19" t="n"/>
      <c r="H442" s="19" t="n"/>
      <c r="I442" s="19" t="n"/>
      <c r="J442" s="38">
        <f>IF(C442="","",N(E442)*N(F442)+N(G442)-N(I442))</f>
        <v/>
      </c>
      <c r="K442" s="38">
        <f>IF(C442="","",IFERROR(J442*VLOOKUP(D442,Settings!$B$11:$E$18,2,0)+VLOOKUP(D442,Settings!$B$11:$E$18,3,0)+J442*VLOOKUP(D442,Settings!$B$11:$E$18,4,0),0))</f>
        <v/>
      </c>
      <c r="L442" s="38">
        <f>IF(C442="","",N(E442)*IFERROR(VLOOKUP(C442,Products!$B$7:$E$156,4,0),0))</f>
        <v/>
      </c>
      <c r="M442" s="38">
        <f>IF(C442="","",J442-K442-L442-N(H442))</f>
        <v/>
      </c>
      <c r="N442" s="51">
        <f>IF(OR(C442="",N(J442)=0),"",M442/J442)</f>
        <v/>
      </c>
    </row>
    <row r="443" hidden="1">
      <c r="B443" s="53" t="n"/>
      <c r="C443" s="13" t="n"/>
      <c r="D443" s="13" t="n"/>
      <c r="E443" s="14" t="n"/>
      <c r="F443" s="19" t="n"/>
      <c r="G443" s="19" t="n"/>
      <c r="H443" s="19" t="n"/>
      <c r="I443" s="19" t="n"/>
      <c r="J443" s="38">
        <f>IF(C443="","",N(E443)*N(F443)+N(G443)-N(I443))</f>
        <v/>
      </c>
      <c r="K443" s="38">
        <f>IF(C443="","",IFERROR(J443*VLOOKUP(D443,Settings!$B$11:$E$18,2,0)+VLOOKUP(D443,Settings!$B$11:$E$18,3,0)+J443*VLOOKUP(D443,Settings!$B$11:$E$18,4,0),0))</f>
        <v/>
      </c>
      <c r="L443" s="38">
        <f>IF(C443="","",N(E443)*IFERROR(VLOOKUP(C443,Products!$B$7:$E$156,4,0),0))</f>
        <v/>
      </c>
      <c r="M443" s="38">
        <f>IF(C443="","",J443-K443-L443-N(H443))</f>
        <v/>
      </c>
      <c r="N443" s="51">
        <f>IF(OR(C443="",N(J443)=0),"",M443/J443)</f>
        <v/>
      </c>
    </row>
    <row r="444" hidden="1">
      <c r="B444" s="53" t="n"/>
      <c r="C444" s="13" t="n"/>
      <c r="D444" s="13" t="n"/>
      <c r="E444" s="14" t="n"/>
      <c r="F444" s="19" t="n"/>
      <c r="G444" s="19" t="n"/>
      <c r="H444" s="19" t="n"/>
      <c r="I444" s="19" t="n"/>
      <c r="J444" s="38">
        <f>IF(C444="","",N(E444)*N(F444)+N(G444)-N(I444))</f>
        <v/>
      </c>
      <c r="K444" s="38">
        <f>IF(C444="","",IFERROR(J444*VLOOKUP(D444,Settings!$B$11:$E$18,2,0)+VLOOKUP(D444,Settings!$B$11:$E$18,3,0)+J444*VLOOKUP(D444,Settings!$B$11:$E$18,4,0),0))</f>
        <v/>
      </c>
      <c r="L444" s="38">
        <f>IF(C444="","",N(E444)*IFERROR(VLOOKUP(C444,Products!$B$7:$E$156,4,0),0))</f>
        <v/>
      </c>
      <c r="M444" s="38">
        <f>IF(C444="","",J444-K444-L444-N(H444))</f>
        <v/>
      </c>
      <c r="N444" s="51">
        <f>IF(OR(C444="",N(J444)=0),"",M444/J444)</f>
        <v/>
      </c>
    </row>
    <row r="445" hidden="1">
      <c r="B445" s="53" t="n"/>
      <c r="C445" s="13" t="n"/>
      <c r="D445" s="13" t="n"/>
      <c r="E445" s="14" t="n"/>
      <c r="F445" s="19" t="n"/>
      <c r="G445" s="19" t="n"/>
      <c r="H445" s="19" t="n"/>
      <c r="I445" s="19" t="n"/>
      <c r="J445" s="38">
        <f>IF(C445="","",N(E445)*N(F445)+N(G445)-N(I445))</f>
        <v/>
      </c>
      <c r="K445" s="38">
        <f>IF(C445="","",IFERROR(J445*VLOOKUP(D445,Settings!$B$11:$E$18,2,0)+VLOOKUP(D445,Settings!$B$11:$E$18,3,0)+J445*VLOOKUP(D445,Settings!$B$11:$E$18,4,0),0))</f>
        <v/>
      </c>
      <c r="L445" s="38">
        <f>IF(C445="","",N(E445)*IFERROR(VLOOKUP(C445,Products!$B$7:$E$156,4,0),0))</f>
        <v/>
      </c>
      <c r="M445" s="38">
        <f>IF(C445="","",J445-K445-L445-N(H445))</f>
        <v/>
      </c>
      <c r="N445" s="51">
        <f>IF(OR(C445="",N(J445)=0),"",M445/J445)</f>
        <v/>
      </c>
    </row>
    <row r="446" hidden="1">
      <c r="B446" s="53" t="n"/>
      <c r="C446" s="13" t="n"/>
      <c r="D446" s="13" t="n"/>
      <c r="E446" s="14" t="n"/>
      <c r="F446" s="19" t="n"/>
      <c r="G446" s="19" t="n"/>
      <c r="H446" s="19" t="n"/>
      <c r="I446" s="19" t="n"/>
      <c r="J446" s="38">
        <f>IF(C446="","",N(E446)*N(F446)+N(G446)-N(I446))</f>
        <v/>
      </c>
      <c r="K446" s="38">
        <f>IF(C446="","",IFERROR(J446*VLOOKUP(D446,Settings!$B$11:$E$18,2,0)+VLOOKUP(D446,Settings!$B$11:$E$18,3,0)+J446*VLOOKUP(D446,Settings!$B$11:$E$18,4,0),0))</f>
        <v/>
      </c>
      <c r="L446" s="38">
        <f>IF(C446="","",N(E446)*IFERROR(VLOOKUP(C446,Products!$B$7:$E$156,4,0),0))</f>
        <v/>
      </c>
      <c r="M446" s="38">
        <f>IF(C446="","",J446-K446-L446-N(H446))</f>
        <v/>
      </c>
      <c r="N446" s="51">
        <f>IF(OR(C446="",N(J446)=0),"",M446/J446)</f>
        <v/>
      </c>
    </row>
    <row r="447" hidden="1">
      <c r="B447" s="53" t="n"/>
      <c r="C447" s="13" t="n"/>
      <c r="D447" s="13" t="n"/>
      <c r="E447" s="14" t="n"/>
      <c r="F447" s="19" t="n"/>
      <c r="G447" s="19" t="n"/>
      <c r="H447" s="19" t="n"/>
      <c r="I447" s="19" t="n"/>
      <c r="J447" s="38">
        <f>IF(C447="","",N(E447)*N(F447)+N(G447)-N(I447))</f>
        <v/>
      </c>
      <c r="K447" s="38">
        <f>IF(C447="","",IFERROR(J447*VLOOKUP(D447,Settings!$B$11:$E$18,2,0)+VLOOKUP(D447,Settings!$B$11:$E$18,3,0)+J447*VLOOKUP(D447,Settings!$B$11:$E$18,4,0),0))</f>
        <v/>
      </c>
      <c r="L447" s="38">
        <f>IF(C447="","",N(E447)*IFERROR(VLOOKUP(C447,Products!$B$7:$E$156,4,0),0))</f>
        <v/>
      </c>
      <c r="M447" s="38">
        <f>IF(C447="","",J447-K447-L447-N(H447))</f>
        <v/>
      </c>
      <c r="N447" s="51">
        <f>IF(OR(C447="",N(J447)=0),"",M447/J447)</f>
        <v/>
      </c>
    </row>
    <row r="448" hidden="1">
      <c r="B448" s="53" t="n"/>
      <c r="C448" s="13" t="n"/>
      <c r="D448" s="13" t="n"/>
      <c r="E448" s="14" t="n"/>
      <c r="F448" s="19" t="n"/>
      <c r="G448" s="19" t="n"/>
      <c r="H448" s="19" t="n"/>
      <c r="I448" s="19" t="n"/>
      <c r="J448" s="38">
        <f>IF(C448="","",N(E448)*N(F448)+N(G448)-N(I448))</f>
        <v/>
      </c>
      <c r="K448" s="38">
        <f>IF(C448="","",IFERROR(J448*VLOOKUP(D448,Settings!$B$11:$E$18,2,0)+VLOOKUP(D448,Settings!$B$11:$E$18,3,0)+J448*VLOOKUP(D448,Settings!$B$11:$E$18,4,0),0))</f>
        <v/>
      </c>
      <c r="L448" s="38">
        <f>IF(C448="","",N(E448)*IFERROR(VLOOKUP(C448,Products!$B$7:$E$156,4,0),0))</f>
        <v/>
      </c>
      <c r="M448" s="38">
        <f>IF(C448="","",J448-K448-L448-N(H448))</f>
        <v/>
      </c>
      <c r="N448" s="51">
        <f>IF(OR(C448="",N(J448)=0),"",M448/J448)</f>
        <v/>
      </c>
    </row>
    <row r="449" hidden="1">
      <c r="B449" s="53" t="n"/>
      <c r="C449" s="13" t="n"/>
      <c r="D449" s="13" t="n"/>
      <c r="E449" s="14" t="n"/>
      <c r="F449" s="19" t="n"/>
      <c r="G449" s="19" t="n"/>
      <c r="H449" s="19" t="n"/>
      <c r="I449" s="19" t="n"/>
      <c r="J449" s="38">
        <f>IF(C449="","",N(E449)*N(F449)+N(G449)-N(I449))</f>
        <v/>
      </c>
      <c r="K449" s="38">
        <f>IF(C449="","",IFERROR(J449*VLOOKUP(D449,Settings!$B$11:$E$18,2,0)+VLOOKUP(D449,Settings!$B$11:$E$18,3,0)+J449*VLOOKUP(D449,Settings!$B$11:$E$18,4,0),0))</f>
        <v/>
      </c>
      <c r="L449" s="38">
        <f>IF(C449="","",N(E449)*IFERROR(VLOOKUP(C449,Products!$B$7:$E$156,4,0),0))</f>
        <v/>
      </c>
      <c r="M449" s="38">
        <f>IF(C449="","",J449-K449-L449-N(H449))</f>
        <v/>
      </c>
      <c r="N449" s="51">
        <f>IF(OR(C449="",N(J449)=0),"",M449/J449)</f>
        <v/>
      </c>
    </row>
    <row r="450" hidden="1">
      <c r="B450" s="53" t="n"/>
      <c r="C450" s="13" t="n"/>
      <c r="D450" s="13" t="n"/>
      <c r="E450" s="14" t="n"/>
      <c r="F450" s="19" t="n"/>
      <c r="G450" s="19" t="n"/>
      <c r="H450" s="19" t="n"/>
      <c r="I450" s="19" t="n"/>
      <c r="J450" s="38">
        <f>IF(C450="","",N(E450)*N(F450)+N(G450)-N(I450))</f>
        <v/>
      </c>
      <c r="K450" s="38">
        <f>IF(C450="","",IFERROR(J450*VLOOKUP(D450,Settings!$B$11:$E$18,2,0)+VLOOKUP(D450,Settings!$B$11:$E$18,3,0)+J450*VLOOKUP(D450,Settings!$B$11:$E$18,4,0),0))</f>
        <v/>
      </c>
      <c r="L450" s="38">
        <f>IF(C450="","",N(E450)*IFERROR(VLOOKUP(C450,Products!$B$7:$E$156,4,0),0))</f>
        <v/>
      </c>
      <c r="M450" s="38">
        <f>IF(C450="","",J450-K450-L450-N(H450))</f>
        <v/>
      </c>
      <c r="N450" s="51">
        <f>IF(OR(C450="",N(J450)=0),"",M450/J450)</f>
        <v/>
      </c>
    </row>
    <row r="451" hidden="1">
      <c r="B451" s="53" t="n"/>
      <c r="C451" s="13" t="n"/>
      <c r="D451" s="13" t="n"/>
      <c r="E451" s="14" t="n"/>
      <c r="F451" s="19" t="n"/>
      <c r="G451" s="19" t="n"/>
      <c r="H451" s="19" t="n"/>
      <c r="I451" s="19" t="n"/>
      <c r="J451" s="38">
        <f>IF(C451="","",N(E451)*N(F451)+N(G451)-N(I451))</f>
        <v/>
      </c>
      <c r="K451" s="38">
        <f>IF(C451="","",IFERROR(J451*VLOOKUP(D451,Settings!$B$11:$E$18,2,0)+VLOOKUP(D451,Settings!$B$11:$E$18,3,0)+J451*VLOOKUP(D451,Settings!$B$11:$E$18,4,0),0))</f>
        <v/>
      </c>
      <c r="L451" s="38">
        <f>IF(C451="","",N(E451)*IFERROR(VLOOKUP(C451,Products!$B$7:$E$156,4,0),0))</f>
        <v/>
      </c>
      <c r="M451" s="38">
        <f>IF(C451="","",J451-K451-L451-N(H451))</f>
        <v/>
      </c>
      <c r="N451" s="51">
        <f>IF(OR(C451="",N(J451)=0),"",M451/J451)</f>
        <v/>
      </c>
    </row>
    <row r="452" hidden="1">
      <c r="B452" s="53" t="n"/>
      <c r="C452" s="13" t="n"/>
      <c r="D452" s="13" t="n"/>
      <c r="E452" s="14" t="n"/>
      <c r="F452" s="19" t="n"/>
      <c r="G452" s="19" t="n"/>
      <c r="H452" s="19" t="n"/>
      <c r="I452" s="19" t="n"/>
      <c r="J452" s="38">
        <f>IF(C452="","",N(E452)*N(F452)+N(G452)-N(I452))</f>
        <v/>
      </c>
      <c r="K452" s="38">
        <f>IF(C452="","",IFERROR(J452*VLOOKUP(D452,Settings!$B$11:$E$18,2,0)+VLOOKUP(D452,Settings!$B$11:$E$18,3,0)+J452*VLOOKUP(D452,Settings!$B$11:$E$18,4,0),0))</f>
        <v/>
      </c>
      <c r="L452" s="38">
        <f>IF(C452="","",N(E452)*IFERROR(VLOOKUP(C452,Products!$B$7:$E$156,4,0),0))</f>
        <v/>
      </c>
      <c r="M452" s="38">
        <f>IF(C452="","",J452-K452-L452-N(H452))</f>
        <v/>
      </c>
      <c r="N452" s="51">
        <f>IF(OR(C452="",N(J452)=0),"",M452/J452)</f>
        <v/>
      </c>
    </row>
    <row r="453" hidden="1">
      <c r="B453" s="53" t="n"/>
      <c r="C453" s="13" t="n"/>
      <c r="D453" s="13" t="n"/>
      <c r="E453" s="14" t="n"/>
      <c r="F453" s="19" t="n"/>
      <c r="G453" s="19" t="n"/>
      <c r="H453" s="19" t="n"/>
      <c r="I453" s="19" t="n"/>
      <c r="J453" s="38">
        <f>IF(C453="","",N(E453)*N(F453)+N(G453)-N(I453))</f>
        <v/>
      </c>
      <c r="K453" s="38">
        <f>IF(C453="","",IFERROR(J453*VLOOKUP(D453,Settings!$B$11:$E$18,2,0)+VLOOKUP(D453,Settings!$B$11:$E$18,3,0)+J453*VLOOKUP(D453,Settings!$B$11:$E$18,4,0),0))</f>
        <v/>
      </c>
      <c r="L453" s="38">
        <f>IF(C453="","",N(E453)*IFERROR(VLOOKUP(C453,Products!$B$7:$E$156,4,0),0))</f>
        <v/>
      </c>
      <c r="M453" s="38">
        <f>IF(C453="","",J453-K453-L453-N(H453))</f>
        <v/>
      </c>
      <c r="N453" s="51">
        <f>IF(OR(C453="",N(J453)=0),"",M453/J453)</f>
        <v/>
      </c>
    </row>
    <row r="454" hidden="1">
      <c r="B454" s="53" t="n"/>
      <c r="C454" s="13" t="n"/>
      <c r="D454" s="13" t="n"/>
      <c r="E454" s="14" t="n"/>
      <c r="F454" s="19" t="n"/>
      <c r="G454" s="19" t="n"/>
      <c r="H454" s="19" t="n"/>
      <c r="I454" s="19" t="n"/>
      <c r="J454" s="38">
        <f>IF(C454="","",N(E454)*N(F454)+N(G454)-N(I454))</f>
        <v/>
      </c>
      <c r="K454" s="38">
        <f>IF(C454="","",IFERROR(J454*VLOOKUP(D454,Settings!$B$11:$E$18,2,0)+VLOOKUP(D454,Settings!$B$11:$E$18,3,0)+J454*VLOOKUP(D454,Settings!$B$11:$E$18,4,0),0))</f>
        <v/>
      </c>
      <c r="L454" s="38">
        <f>IF(C454="","",N(E454)*IFERROR(VLOOKUP(C454,Products!$B$7:$E$156,4,0),0))</f>
        <v/>
      </c>
      <c r="M454" s="38">
        <f>IF(C454="","",J454-K454-L454-N(H454))</f>
        <v/>
      </c>
      <c r="N454" s="51">
        <f>IF(OR(C454="",N(J454)=0),"",M454/J454)</f>
        <v/>
      </c>
    </row>
    <row r="455" hidden="1">
      <c r="B455" s="53" t="n"/>
      <c r="C455" s="13" t="n"/>
      <c r="D455" s="13" t="n"/>
      <c r="E455" s="14" t="n"/>
      <c r="F455" s="19" t="n"/>
      <c r="G455" s="19" t="n"/>
      <c r="H455" s="19" t="n"/>
      <c r="I455" s="19" t="n"/>
      <c r="J455" s="38">
        <f>IF(C455="","",N(E455)*N(F455)+N(G455)-N(I455))</f>
        <v/>
      </c>
      <c r="K455" s="38">
        <f>IF(C455="","",IFERROR(J455*VLOOKUP(D455,Settings!$B$11:$E$18,2,0)+VLOOKUP(D455,Settings!$B$11:$E$18,3,0)+J455*VLOOKUP(D455,Settings!$B$11:$E$18,4,0),0))</f>
        <v/>
      </c>
      <c r="L455" s="38">
        <f>IF(C455="","",N(E455)*IFERROR(VLOOKUP(C455,Products!$B$7:$E$156,4,0),0))</f>
        <v/>
      </c>
      <c r="M455" s="38">
        <f>IF(C455="","",J455-K455-L455-N(H455))</f>
        <v/>
      </c>
      <c r="N455" s="51">
        <f>IF(OR(C455="",N(J455)=0),"",M455/J455)</f>
        <v/>
      </c>
    </row>
    <row r="456" hidden="1">
      <c r="B456" s="53" t="n"/>
      <c r="C456" s="13" t="n"/>
      <c r="D456" s="13" t="n"/>
      <c r="E456" s="14" t="n"/>
      <c r="F456" s="19" t="n"/>
      <c r="G456" s="19" t="n"/>
      <c r="H456" s="19" t="n"/>
      <c r="I456" s="19" t="n"/>
      <c r="J456" s="38">
        <f>IF(C456="","",N(E456)*N(F456)+N(G456)-N(I456))</f>
        <v/>
      </c>
      <c r="K456" s="38">
        <f>IF(C456="","",IFERROR(J456*VLOOKUP(D456,Settings!$B$11:$E$18,2,0)+VLOOKUP(D456,Settings!$B$11:$E$18,3,0)+J456*VLOOKUP(D456,Settings!$B$11:$E$18,4,0),0))</f>
        <v/>
      </c>
      <c r="L456" s="38">
        <f>IF(C456="","",N(E456)*IFERROR(VLOOKUP(C456,Products!$B$7:$E$156,4,0),0))</f>
        <v/>
      </c>
      <c r="M456" s="38">
        <f>IF(C456="","",J456-K456-L456-N(H456))</f>
        <v/>
      </c>
      <c r="N456" s="51">
        <f>IF(OR(C456="",N(J456)=0),"",M456/J456)</f>
        <v/>
      </c>
    </row>
    <row r="457" hidden="1">
      <c r="B457" s="53" t="n"/>
      <c r="C457" s="13" t="n"/>
      <c r="D457" s="13" t="n"/>
      <c r="E457" s="14" t="n"/>
      <c r="F457" s="19" t="n"/>
      <c r="G457" s="19" t="n"/>
      <c r="H457" s="19" t="n"/>
      <c r="I457" s="19" t="n"/>
      <c r="J457" s="38">
        <f>IF(C457="","",N(E457)*N(F457)+N(G457)-N(I457))</f>
        <v/>
      </c>
      <c r="K457" s="38">
        <f>IF(C457="","",IFERROR(J457*VLOOKUP(D457,Settings!$B$11:$E$18,2,0)+VLOOKUP(D457,Settings!$B$11:$E$18,3,0)+J457*VLOOKUP(D457,Settings!$B$11:$E$18,4,0),0))</f>
        <v/>
      </c>
      <c r="L457" s="38">
        <f>IF(C457="","",N(E457)*IFERROR(VLOOKUP(C457,Products!$B$7:$E$156,4,0),0))</f>
        <v/>
      </c>
      <c r="M457" s="38">
        <f>IF(C457="","",J457-K457-L457-N(H457))</f>
        <v/>
      </c>
      <c r="N457" s="51">
        <f>IF(OR(C457="",N(J457)=0),"",M457/J457)</f>
        <v/>
      </c>
    </row>
    <row r="458" hidden="1">
      <c r="B458" s="53" t="n"/>
      <c r="C458" s="13" t="n"/>
      <c r="D458" s="13" t="n"/>
      <c r="E458" s="14" t="n"/>
      <c r="F458" s="19" t="n"/>
      <c r="G458" s="19" t="n"/>
      <c r="H458" s="19" t="n"/>
      <c r="I458" s="19" t="n"/>
      <c r="J458" s="38">
        <f>IF(C458="","",N(E458)*N(F458)+N(G458)-N(I458))</f>
        <v/>
      </c>
      <c r="K458" s="38">
        <f>IF(C458="","",IFERROR(J458*VLOOKUP(D458,Settings!$B$11:$E$18,2,0)+VLOOKUP(D458,Settings!$B$11:$E$18,3,0)+J458*VLOOKUP(D458,Settings!$B$11:$E$18,4,0),0))</f>
        <v/>
      </c>
      <c r="L458" s="38">
        <f>IF(C458="","",N(E458)*IFERROR(VLOOKUP(C458,Products!$B$7:$E$156,4,0),0))</f>
        <v/>
      </c>
      <c r="M458" s="38">
        <f>IF(C458="","",J458-K458-L458-N(H458))</f>
        <v/>
      </c>
      <c r="N458" s="51">
        <f>IF(OR(C458="",N(J458)=0),"",M458/J458)</f>
        <v/>
      </c>
    </row>
    <row r="459" hidden="1">
      <c r="B459" s="53" t="n"/>
      <c r="C459" s="13" t="n"/>
      <c r="D459" s="13" t="n"/>
      <c r="E459" s="14" t="n"/>
      <c r="F459" s="19" t="n"/>
      <c r="G459" s="19" t="n"/>
      <c r="H459" s="19" t="n"/>
      <c r="I459" s="19" t="n"/>
      <c r="J459" s="38">
        <f>IF(C459="","",N(E459)*N(F459)+N(G459)-N(I459))</f>
        <v/>
      </c>
      <c r="K459" s="38">
        <f>IF(C459="","",IFERROR(J459*VLOOKUP(D459,Settings!$B$11:$E$18,2,0)+VLOOKUP(D459,Settings!$B$11:$E$18,3,0)+J459*VLOOKUP(D459,Settings!$B$11:$E$18,4,0),0))</f>
        <v/>
      </c>
      <c r="L459" s="38">
        <f>IF(C459="","",N(E459)*IFERROR(VLOOKUP(C459,Products!$B$7:$E$156,4,0),0))</f>
        <v/>
      </c>
      <c r="M459" s="38">
        <f>IF(C459="","",J459-K459-L459-N(H459))</f>
        <v/>
      </c>
      <c r="N459" s="51">
        <f>IF(OR(C459="",N(J459)=0),"",M459/J459)</f>
        <v/>
      </c>
    </row>
    <row r="460" hidden="1">
      <c r="B460" s="53" t="n"/>
      <c r="C460" s="13" t="n"/>
      <c r="D460" s="13" t="n"/>
      <c r="E460" s="14" t="n"/>
      <c r="F460" s="19" t="n"/>
      <c r="G460" s="19" t="n"/>
      <c r="H460" s="19" t="n"/>
      <c r="I460" s="19" t="n"/>
      <c r="J460" s="38">
        <f>IF(C460="","",N(E460)*N(F460)+N(G460)-N(I460))</f>
        <v/>
      </c>
      <c r="K460" s="38">
        <f>IF(C460="","",IFERROR(J460*VLOOKUP(D460,Settings!$B$11:$E$18,2,0)+VLOOKUP(D460,Settings!$B$11:$E$18,3,0)+J460*VLOOKUP(D460,Settings!$B$11:$E$18,4,0),0))</f>
        <v/>
      </c>
      <c r="L460" s="38">
        <f>IF(C460="","",N(E460)*IFERROR(VLOOKUP(C460,Products!$B$7:$E$156,4,0),0))</f>
        <v/>
      </c>
      <c r="M460" s="38">
        <f>IF(C460="","",J460-K460-L460-N(H460))</f>
        <v/>
      </c>
      <c r="N460" s="51">
        <f>IF(OR(C460="",N(J460)=0),"",M460/J460)</f>
        <v/>
      </c>
    </row>
    <row r="461" hidden="1">
      <c r="B461" s="53" t="n"/>
      <c r="C461" s="13" t="n"/>
      <c r="D461" s="13" t="n"/>
      <c r="E461" s="14" t="n"/>
      <c r="F461" s="19" t="n"/>
      <c r="G461" s="19" t="n"/>
      <c r="H461" s="19" t="n"/>
      <c r="I461" s="19" t="n"/>
      <c r="J461" s="38">
        <f>IF(C461="","",N(E461)*N(F461)+N(G461)-N(I461))</f>
        <v/>
      </c>
      <c r="K461" s="38">
        <f>IF(C461="","",IFERROR(J461*VLOOKUP(D461,Settings!$B$11:$E$18,2,0)+VLOOKUP(D461,Settings!$B$11:$E$18,3,0)+J461*VLOOKUP(D461,Settings!$B$11:$E$18,4,0),0))</f>
        <v/>
      </c>
      <c r="L461" s="38">
        <f>IF(C461="","",N(E461)*IFERROR(VLOOKUP(C461,Products!$B$7:$E$156,4,0),0))</f>
        <v/>
      </c>
      <c r="M461" s="38">
        <f>IF(C461="","",J461-K461-L461-N(H461))</f>
        <v/>
      </c>
      <c r="N461" s="51">
        <f>IF(OR(C461="",N(J461)=0),"",M461/J461)</f>
        <v/>
      </c>
    </row>
    <row r="462" hidden="1">
      <c r="B462" s="53" t="n"/>
      <c r="C462" s="13" t="n"/>
      <c r="D462" s="13" t="n"/>
      <c r="E462" s="14" t="n"/>
      <c r="F462" s="19" t="n"/>
      <c r="G462" s="19" t="n"/>
      <c r="H462" s="19" t="n"/>
      <c r="I462" s="19" t="n"/>
      <c r="J462" s="38">
        <f>IF(C462="","",N(E462)*N(F462)+N(G462)-N(I462))</f>
        <v/>
      </c>
      <c r="K462" s="38">
        <f>IF(C462="","",IFERROR(J462*VLOOKUP(D462,Settings!$B$11:$E$18,2,0)+VLOOKUP(D462,Settings!$B$11:$E$18,3,0)+J462*VLOOKUP(D462,Settings!$B$11:$E$18,4,0),0))</f>
        <v/>
      </c>
      <c r="L462" s="38">
        <f>IF(C462="","",N(E462)*IFERROR(VLOOKUP(C462,Products!$B$7:$E$156,4,0),0))</f>
        <v/>
      </c>
      <c r="M462" s="38">
        <f>IF(C462="","",J462-K462-L462-N(H462))</f>
        <v/>
      </c>
      <c r="N462" s="51">
        <f>IF(OR(C462="",N(J462)=0),"",M462/J462)</f>
        <v/>
      </c>
    </row>
    <row r="463" hidden="1">
      <c r="B463" s="53" t="n"/>
      <c r="C463" s="13" t="n"/>
      <c r="D463" s="13" t="n"/>
      <c r="E463" s="14" t="n"/>
      <c r="F463" s="19" t="n"/>
      <c r="G463" s="19" t="n"/>
      <c r="H463" s="19" t="n"/>
      <c r="I463" s="19" t="n"/>
      <c r="J463" s="38">
        <f>IF(C463="","",N(E463)*N(F463)+N(G463)-N(I463))</f>
        <v/>
      </c>
      <c r="K463" s="38">
        <f>IF(C463="","",IFERROR(J463*VLOOKUP(D463,Settings!$B$11:$E$18,2,0)+VLOOKUP(D463,Settings!$B$11:$E$18,3,0)+J463*VLOOKUP(D463,Settings!$B$11:$E$18,4,0),0))</f>
        <v/>
      </c>
      <c r="L463" s="38">
        <f>IF(C463="","",N(E463)*IFERROR(VLOOKUP(C463,Products!$B$7:$E$156,4,0),0))</f>
        <v/>
      </c>
      <c r="M463" s="38">
        <f>IF(C463="","",J463-K463-L463-N(H463))</f>
        <v/>
      </c>
      <c r="N463" s="51">
        <f>IF(OR(C463="",N(J463)=0),"",M463/J463)</f>
        <v/>
      </c>
    </row>
    <row r="464" hidden="1">
      <c r="B464" s="53" t="n"/>
      <c r="C464" s="13" t="n"/>
      <c r="D464" s="13" t="n"/>
      <c r="E464" s="14" t="n"/>
      <c r="F464" s="19" t="n"/>
      <c r="G464" s="19" t="n"/>
      <c r="H464" s="19" t="n"/>
      <c r="I464" s="19" t="n"/>
      <c r="J464" s="38">
        <f>IF(C464="","",N(E464)*N(F464)+N(G464)-N(I464))</f>
        <v/>
      </c>
      <c r="K464" s="38">
        <f>IF(C464="","",IFERROR(J464*VLOOKUP(D464,Settings!$B$11:$E$18,2,0)+VLOOKUP(D464,Settings!$B$11:$E$18,3,0)+J464*VLOOKUP(D464,Settings!$B$11:$E$18,4,0),0))</f>
        <v/>
      </c>
      <c r="L464" s="38">
        <f>IF(C464="","",N(E464)*IFERROR(VLOOKUP(C464,Products!$B$7:$E$156,4,0),0))</f>
        <v/>
      </c>
      <c r="M464" s="38">
        <f>IF(C464="","",J464-K464-L464-N(H464))</f>
        <v/>
      </c>
      <c r="N464" s="51">
        <f>IF(OR(C464="",N(J464)=0),"",M464/J464)</f>
        <v/>
      </c>
    </row>
    <row r="465" hidden="1">
      <c r="B465" s="53" t="n"/>
      <c r="C465" s="13" t="n"/>
      <c r="D465" s="13" t="n"/>
      <c r="E465" s="14" t="n"/>
      <c r="F465" s="19" t="n"/>
      <c r="G465" s="19" t="n"/>
      <c r="H465" s="19" t="n"/>
      <c r="I465" s="19" t="n"/>
      <c r="J465" s="38">
        <f>IF(C465="","",N(E465)*N(F465)+N(G465)-N(I465))</f>
        <v/>
      </c>
      <c r="K465" s="38">
        <f>IF(C465="","",IFERROR(J465*VLOOKUP(D465,Settings!$B$11:$E$18,2,0)+VLOOKUP(D465,Settings!$B$11:$E$18,3,0)+J465*VLOOKUP(D465,Settings!$B$11:$E$18,4,0),0))</f>
        <v/>
      </c>
      <c r="L465" s="38">
        <f>IF(C465="","",N(E465)*IFERROR(VLOOKUP(C465,Products!$B$7:$E$156,4,0),0))</f>
        <v/>
      </c>
      <c r="M465" s="38">
        <f>IF(C465="","",J465-K465-L465-N(H465))</f>
        <v/>
      </c>
      <c r="N465" s="51">
        <f>IF(OR(C465="",N(J465)=0),"",M465/J465)</f>
        <v/>
      </c>
    </row>
    <row r="466" hidden="1">
      <c r="B466" s="53" t="n"/>
      <c r="C466" s="13" t="n"/>
      <c r="D466" s="13" t="n"/>
      <c r="E466" s="14" t="n"/>
      <c r="F466" s="19" t="n"/>
      <c r="G466" s="19" t="n"/>
      <c r="H466" s="19" t="n"/>
      <c r="I466" s="19" t="n"/>
      <c r="J466" s="38">
        <f>IF(C466="","",N(E466)*N(F466)+N(G466)-N(I466))</f>
        <v/>
      </c>
      <c r="K466" s="38">
        <f>IF(C466="","",IFERROR(J466*VLOOKUP(D466,Settings!$B$11:$E$18,2,0)+VLOOKUP(D466,Settings!$B$11:$E$18,3,0)+J466*VLOOKUP(D466,Settings!$B$11:$E$18,4,0),0))</f>
        <v/>
      </c>
      <c r="L466" s="38">
        <f>IF(C466="","",N(E466)*IFERROR(VLOOKUP(C466,Products!$B$7:$E$156,4,0),0))</f>
        <v/>
      </c>
      <c r="M466" s="38">
        <f>IF(C466="","",J466-K466-L466-N(H466))</f>
        <v/>
      </c>
      <c r="N466" s="51">
        <f>IF(OR(C466="",N(J466)=0),"",M466/J466)</f>
        <v/>
      </c>
    </row>
    <row r="467" hidden="1">
      <c r="B467" s="53" t="n"/>
      <c r="C467" s="13" t="n"/>
      <c r="D467" s="13" t="n"/>
      <c r="E467" s="14" t="n"/>
      <c r="F467" s="19" t="n"/>
      <c r="G467" s="19" t="n"/>
      <c r="H467" s="19" t="n"/>
      <c r="I467" s="19" t="n"/>
      <c r="J467" s="38">
        <f>IF(C467="","",N(E467)*N(F467)+N(G467)-N(I467))</f>
        <v/>
      </c>
      <c r="K467" s="38">
        <f>IF(C467="","",IFERROR(J467*VLOOKUP(D467,Settings!$B$11:$E$18,2,0)+VLOOKUP(D467,Settings!$B$11:$E$18,3,0)+J467*VLOOKUP(D467,Settings!$B$11:$E$18,4,0),0))</f>
        <v/>
      </c>
      <c r="L467" s="38">
        <f>IF(C467="","",N(E467)*IFERROR(VLOOKUP(C467,Products!$B$7:$E$156,4,0),0))</f>
        <v/>
      </c>
      <c r="M467" s="38">
        <f>IF(C467="","",J467-K467-L467-N(H467))</f>
        <v/>
      </c>
      <c r="N467" s="51">
        <f>IF(OR(C467="",N(J467)=0),"",M467/J467)</f>
        <v/>
      </c>
    </row>
    <row r="468" hidden="1">
      <c r="B468" s="53" t="n"/>
      <c r="C468" s="13" t="n"/>
      <c r="D468" s="13" t="n"/>
      <c r="E468" s="14" t="n"/>
      <c r="F468" s="19" t="n"/>
      <c r="G468" s="19" t="n"/>
      <c r="H468" s="19" t="n"/>
      <c r="I468" s="19" t="n"/>
      <c r="J468" s="38">
        <f>IF(C468="","",N(E468)*N(F468)+N(G468)-N(I468))</f>
        <v/>
      </c>
      <c r="K468" s="38">
        <f>IF(C468="","",IFERROR(J468*VLOOKUP(D468,Settings!$B$11:$E$18,2,0)+VLOOKUP(D468,Settings!$B$11:$E$18,3,0)+J468*VLOOKUP(D468,Settings!$B$11:$E$18,4,0),0))</f>
        <v/>
      </c>
      <c r="L468" s="38">
        <f>IF(C468="","",N(E468)*IFERROR(VLOOKUP(C468,Products!$B$7:$E$156,4,0),0))</f>
        <v/>
      </c>
      <c r="M468" s="38">
        <f>IF(C468="","",J468-K468-L468-N(H468))</f>
        <v/>
      </c>
      <c r="N468" s="51">
        <f>IF(OR(C468="",N(J468)=0),"",M468/J468)</f>
        <v/>
      </c>
    </row>
    <row r="469" hidden="1">
      <c r="B469" s="53" t="n"/>
      <c r="C469" s="13" t="n"/>
      <c r="D469" s="13" t="n"/>
      <c r="E469" s="14" t="n"/>
      <c r="F469" s="19" t="n"/>
      <c r="G469" s="19" t="n"/>
      <c r="H469" s="19" t="n"/>
      <c r="I469" s="19" t="n"/>
      <c r="J469" s="38">
        <f>IF(C469="","",N(E469)*N(F469)+N(G469)-N(I469))</f>
        <v/>
      </c>
      <c r="K469" s="38">
        <f>IF(C469="","",IFERROR(J469*VLOOKUP(D469,Settings!$B$11:$E$18,2,0)+VLOOKUP(D469,Settings!$B$11:$E$18,3,0)+J469*VLOOKUP(D469,Settings!$B$11:$E$18,4,0),0))</f>
        <v/>
      </c>
      <c r="L469" s="38">
        <f>IF(C469="","",N(E469)*IFERROR(VLOOKUP(C469,Products!$B$7:$E$156,4,0),0))</f>
        <v/>
      </c>
      <c r="M469" s="38">
        <f>IF(C469="","",J469-K469-L469-N(H469))</f>
        <v/>
      </c>
      <c r="N469" s="51">
        <f>IF(OR(C469="",N(J469)=0),"",M469/J469)</f>
        <v/>
      </c>
    </row>
    <row r="470" hidden="1">
      <c r="B470" s="53" t="n"/>
      <c r="C470" s="13" t="n"/>
      <c r="D470" s="13" t="n"/>
      <c r="E470" s="14" t="n"/>
      <c r="F470" s="19" t="n"/>
      <c r="G470" s="19" t="n"/>
      <c r="H470" s="19" t="n"/>
      <c r="I470" s="19" t="n"/>
      <c r="J470" s="38">
        <f>IF(C470="","",N(E470)*N(F470)+N(G470)-N(I470))</f>
        <v/>
      </c>
      <c r="K470" s="38">
        <f>IF(C470="","",IFERROR(J470*VLOOKUP(D470,Settings!$B$11:$E$18,2,0)+VLOOKUP(D470,Settings!$B$11:$E$18,3,0)+J470*VLOOKUP(D470,Settings!$B$11:$E$18,4,0),0))</f>
        <v/>
      </c>
      <c r="L470" s="38">
        <f>IF(C470="","",N(E470)*IFERROR(VLOOKUP(C470,Products!$B$7:$E$156,4,0),0))</f>
        <v/>
      </c>
      <c r="M470" s="38">
        <f>IF(C470="","",J470-K470-L470-N(H470))</f>
        <v/>
      </c>
      <c r="N470" s="51">
        <f>IF(OR(C470="",N(J470)=0),"",M470/J470)</f>
        <v/>
      </c>
    </row>
    <row r="471" hidden="1">
      <c r="B471" s="53" t="n"/>
      <c r="C471" s="13" t="n"/>
      <c r="D471" s="13" t="n"/>
      <c r="E471" s="14" t="n"/>
      <c r="F471" s="19" t="n"/>
      <c r="G471" s="19" t="n"/>
      <c r="H471" s="19" t="n"/>
      <c r="I471" s="19" t="n"/>
      <c r="J471" s="38">
        <f>IF(C471="","",N(E471)*N(F471)+N(G471)-N(I471))</f>
        <v/>
      </c>
      <c r="K471" s="38">
        <f>IF(C471="","",IFERROR(J471*VLOOKUP(D471,Settings!$B$11:$E$18,2,0)+VLOOKUP(D471,Settings!$B$11:$E$18,3,0)+J471*VLOOKUP(D471,Settings!$B$11:$E$18,4,0),0))</f>
        <v/>
      </c>
      <c r="L471" s="38">
        <f>IF(C471="","",N(E471)*IFERROR(VLOOKUP(C471,Products!$B$7:$E$156,4,0),0))</f>
        <v/>
      </c>
      <c r="M471" s="38">
        <f>IF(C471="","",J471-K471-L471-N(H471))</f>
        <v/>
      </c>
      <c r="N471" s="51">
        <f>IF(OR(C471="",N(J471)=0),"",M471/J471)</f>
        <v/>
      </c>
    </row>
    <row r="472" hidden="1">
      <c r="B472" s="53" t="n"/>
      <c r="C472" s="13" t="n"/>
      <c r="D472" s="13" t="n"/>
      <c r="E472" s="14" t="n"/>
      <c r="F472" s="19" t="n"/>
      <c r="G472" s="19" t="n"/>
      <c r="H472" s="19" t="n"/>
      <c r="I472" s="19" t="n"/>
      <c r="J472" s="38">
        <f>IF(C472="","",N(E472)*N(F472)+N(G472)-N(I472))</f>
        <v/>
      </c>
      <c r="K472" s="38">
        <f>IF(C472="","",IFERROR(J472*VLOOKUP(D472,Settings!$B$11:$E$18,2,0)+VLOOKUP(D472,Settings!$B$11:$E$18,3,0)+J472*VLOOKUP(D472,Settings!$B$11:$E$18,4,0),0))</f>
        <v/>
      </c>
      <c r="L472" s="38">
        <f>IF(C472="","",N(E472)*IFERROR(VLOOKUP(C472,Products!$B$7:$E$156,4,0),0))</f>
        <v/>
      </c>
      <c r="M472" s="38">
        <f>IF(C472="","",J472-K472-L472-N(H472))</f>
        <v/>
      </c>
      <c r="N472" s="51">
        <f>IF(OR(C472="",N(J472)=0),"",M472/J472)</f>
        <v/>
      </c>
    </row>
    <row r="473" hidden="1">
      <c r="B473" s="53" t="n"/>
      <c r="C473" s="13" t="n"/>
      <c r="D473" s="13" t="n"/>
      <c r="E473" s="14" t="n"/>
      <c r="F473" s="19" t="n"/>
      <c r="G473" s="19" t="n"/>
      <c r="H473" s="19" t="n"/>
      <c r="I473" s="19" t="n"/>
      <c r="J473" s="38">
        <f>IF(C473="","",N(E473)*N(F473)+N(G473)-N(I473))</f>
        <v/>
      </c>
      <c r="K473" s="38">
        <f>IF(C473="","",IFERROR(J473*VLOOKUP(D473,Settings!$B$11:$E$18,2,0)+VLOOKUP(D473,Settings!$B$11:$E$18,3,0)+J473*VLOOKUP(D473,Settings!$B$11:$E$18,4,0),0))</f>
        <v/>
      </c>
      <c r="L473" s="38">
        <f>IF(C473="","",N(E473)*IFERROR(VLOOKUP(C473,Products!$B$7:$E$156,4,0),0))</f>
        <v/>
      </c>
      <c r="M473" s="38">
        <f>IF(C473="","",J473-K473-L473-N(H473))</f>
        <v/>
      </c>
      <c r="N473" s="51">
        <f>IF(OR(C473="",N(J473)=0),"",M473/J473)</f>
        <v/>
      </c>
    </row>
    <row r="474" hidden="1">
      <c r="B474" s="53" t="n"/>
      <c r="C474" s="13" t="n"/>
      <c r="D474" s="13" t="n"/>
      <c r="E474" s="14" t="n"/>
      <c r="F474" s="19" t="n"/>
      <c r="G474" s="19" t="n"/>
      <c r="H474" s="19" t="n"/>
      <c r="I474" s="19" t="n"/>
      <c r="J474" s="38">
        <f>IF(C474="","",N(E474)*N(F474)+N(G474)-N(I474))</f>
        <v/>
      </c>
      <c r="K474" s="38">
        <f>IF(C474="","",IFERROR(J474*VLOOKUP(D474,Settings!$B$11:$E$18,2,0)+VLOOKUP(D474,Settings!$B$11:$E$18,3,0)+J474*VLOOKUP(D474,Settings!$B$11:$E$18,4,0),0))</f>
        <v/>
      </c>
      <c r="L474" s="38">
        <f>IF(C474="","",N(E474)*IFERROR(VLOOKUP(C474,Products!$B$7:$E$156,4,0),0))</f>
        <v/>
      </c>
      <c r="M474" s="38">
        <f>IF(C474="","",J474-K474-L474-N(H474))</f>
        <v/>
      </c>
      <c r="N474" s="51">
        <f>IF(OR(C474="",N(J474)=0),"",M474/J474)</f>
        <v/>
      </c>
    </row>
    <row r="475" hidden="1">
      <c r="B475" s="53" t="n"/>
      <c r="C475" s="13" t="n"/>
      <c r="D475" s="13" t="n"/>
      <c r="E475" s="14" t="n"/>
      <c r="F475" s="19" t="n"/>
      <c r="G475" s="19" t="n"/>
      <c r="H475" s="19" t="n"/>
      <c r="I475" s="19" t="n"/>
      <c r="J475" s="38">
        <f>IF(C475="","",N(E475)*N(F475)+N(G475)-N(I475))</f>
        <v/>
      </c>
      <c r="K475" s="38">
        <f>IF(C475="","",IFERROR(J475*VLOOKUP(D475,Settings!$B$11:$E$18,2,0)+VLOOKUP(D475,Settings!$B$11:$E$18,3,0)+J475*VLOOKUP(D475,Settings!$B$11:$E$18,4,0),0))</f>
        <v/>
      </c>
      <c r="L475" s="38">
        <f>IF(C475="","",N(E475)*IFERROR(VLOOKUP(C475,Products!$B$7:$E$156,4,0),0))</f>
        <v/>
      </c>
      <c r="M475" s="38">
        <f>IF(C475="","",J475-K475-L475-N(H475))</f>
        <v/>
      </c>
      <c r="N475" s="51">
        <f>IF(OR(C475="",N(J475)=0),"",M475/J475)</f>
        <v/>
      </c>
    </row>
    <row r="476" hidden="1">
      <c r="B476" s="53" t="n"/>
      <c r="C476" s="13" t="n"/>
      <c r="D476" s="13" t="n"/>
      <c r="E476" s="14" t="n"/>
      <c r="F476" s="19" t="n"/>
      <c r="G476" s="19" t="n"/>
      <c r="H476" s="19" t="n"/>
      <c r="I476" s="19" t="n"/>
      <c r="J476" s="38">
        <f>IF(C476="","",N(E476)*N(F476)+N(G476)-N(I476))</f>
        <v/>
      </c>
      <c r="K476" s="38">
        <f>IF(C476="","",IFERROR(J476*VLOOKUP(D476,Settings!$B$11:$E$18,2,0)+VLOOKUP(D476,Settings!$B$11:$E$18,3,0)+J476*VLOOKUP(D476,Settings!$B$11:$E$18,4,0),0))</f>
        <v/>
      </c>
      <c r="L476" s="38">
        <f>IF(C476="","",N(E476)*IFERROR(VLOOKUP(C476,Products!$B$7:$E$156,4,0),0))</f>
        <v/>
      </c>
      <c r="M476" s="38">
        <f>IF(C476="","",J476-K476-L476-N(H476))</f>
        <v/>
      </c>
      <c r="N476" s="51">
        <f>IF(OR(C476="",N(J476)=0),"",M476/J476)</f>
        <v/>
      </c>
    </row>
    <row r="477" hidden="1">
      <c r="B477" s="53" t="n"/>
      <c r="C477" s="13" t="n"/>
      <c r="D477" s="13" t="n"/>
      <c r="E477" s="14" t="n"/>
      <c r="F477" s="19" t="n"/>
      <c r="G477" s="19" t="n"/>
      <c r="H477" s="19" t="n"/>
      <c r="I477" s="19" t="n"/>
      <c r="J477" s="38">
        <f>IF(C477="","",N(E477)*N(F477)+N(G477)-N(I477))</f>
        <v/>
      </c>
      <c r="K477" s="38">
        <f>IF(C477="","",IFERROR(J477*VLOOKUP(D477,Settings!$B$11:$E$18,2,0)+VLOOKUP(D477,Settings!$B$11:$E$18,3,0)+J477*VLOOKUP(D477,Settings!$B$11:$E$18,4,0),0))</f>
        <v/>
      </c>
      <c r="L477" s="38">
        <f>IF(C477="","",N(E477)*IFERROR(VLOOKUP(C477,Products!$B$7:$E$156,4,0),0))</f>
        <v/>
      </c>
      <c r="M477" s="38">
        <f>IF(C477="","",J477-K477-L477-N(H477))</f>
        <v/>
      </c>
      <c r="N477" s="51">
        <f>IF(OR(C477="",N(J477)=0),"",M477/J477)</f>
        <v/>
      </c>
    </row>
    <row r="478" hidden="1">
      <c r="B478" s="53" t="n"/>
      <c r="C478" s="13" t="n"/>
      <c r="D478" s="13" t="n"/>
      <c r="E478" s="14" t="n"/>
      <c r="F478" s="19" t="n"/>
      <c r="G478" s="19" t="n"/>
      <c r="H478" s="19" t="n"/>
      <c r="I478" s="19" t="n"/>
      <c r="J478" s="38">
        <f>IF(C478="","",N(E478)*N(F478)+N(G478)-N(I478))</f>
        <v/>
      </c>
      <c r="K478" s="38">
        <f>IF(C478="","",IFERROR(J478*VLOOKUP(D478,Settings!$B$11:$E$18,2,0)+VLOOKUP(D478,Settings!$B$11:$E$18,3,0)+J478*VLOOKUP(D478,Settings!$B$11:$E$18,4,0),0))</f>
        <v/>
      </c>
      <c r="L478" s="38">
        <f>IF(C478="","",N(E478)*IFERROR(VLOOKUP(C478,Products!$B$7:$E$156,4,0),0))</f>
        <v/>
      </c>
      <c r="M478" s="38">
        <f>IF(C478="","",J478-K478-L478-N(H478))</f>
        <v/>
      </c>
      <c r="N478" s="51">
        <f>IF(OR(C478="",N(J478)=0),"",M478/J478)</f>
        <v/>
      </c>
    </row>
    <row r="479" hidden="1">
      <c r="B479" s="53" t="n"/>
      <c r="C479" s="13" t="n"/>
      <c r="D479" s="13" t="n"/>
      <c r="E479" s="14" t="n"/>
      <c r="F479" s="19" t="n"/>
      <c r="G479" s="19" t="n"/>
      <c r="H479" s="19" t="n"/>
      <c r="I479" s="19" t="n"/>
      <c r="J479" s="38">
        <f>IF(C479="","",N(E479)*N(F479)+N(G479)-N(I479))</f>
        <v/>
      </c>
      <c r="K479" s="38">
        <f>IF(C479="","",IFERROR(J479*VLOOKUP(D479,Settings!$B$11:$E$18,2,0)+VLOOKUP(D479,Settings!$B$11:$E$18,3,0)+J479*VLOOKUP(D479,Settings!$B$11:$E$18,4,0),0))</f>
        <v/>
      </c>
      <c r="L479" s="38">
        <f>IF(C479="","",N(E479)*IFERROR(VLOOKUP(C479,Products!$B$7:$E$156,4,0),0))</f>
        <v/>
      </c>
      <c r="M479" s="38">
        <f>IF(C479="","",J479-K479-L479-N(H479))</f>
        <v/>
      </c>
      <c r="N479" s="51">
        <f>IF(OR(C479="",N(J479)=0),"",M479/J479)</f>
        <v/>
      </c>
    </row>
    <row r="480" hidden="1">
      <c r="B480" s="53" t="n"/>
      <c r="C480" s="13" t="n"/>
      <c r="D480" s="13" t="n"/>
      <c r="E480" s="14" t="n"/>
      <c r="F480" s="19" t="n"/>
      <c r="G480" s="19" t="n"/>
      <c r="H480" s="19" t="n"/>
      <c r="I480" s="19" t="n"/>
      <c r="J480" s="38">
        <f>IF(C480="","",N(E480)*N(F480)+N(G480)-N(I480))</f>
        <v/>
      </c>
      <c r="K480" s="38">
        <f>IF(C480="","",IFERROR(J480*VLOOKUP(D480,Settings!$B$11:$E$18,2,0)+VLOOKUP(D480,Settings!$B$11:$E$18,3,0)+J480*VLOOKUP(D480,Settings!$B$11:$E$18,4,0),0))</f>
        <v/>
      </c>
      <c r="L480" s="38">
        <f>IF(C480="","",N(E480)*IFERROR(VLOOKUP(C480,Products!$B$7:$E$156,4,0),0))</f>
        <v/>
      </c>
      <c r="M480" s="38">
        <f>IF(C480="","",J480-K480-L480-N(H480))</f>
        <v/>
      </c>
      <c r="N480" s="51">
        <f>IF(OR(C480="",N(J480)=0),"",M480/J480)</f>
        <v/>
      </c>
    </row>
    <row r="481" hidden="1">
      <c r="B481" s="53" t="n"/>
      <c r="C481" s="13" t="n"/>
      <c r="D481" s="13" t="n"/>
      <c r="E481" s="14" t="n"/>
      <c r="F481" s="19" t="n"/>
      <c r="G481" s="19" t="n"/>
      <c r="H481" s="19" t="n"/>
      <c r="I481" s="19" t="n"/>
      <c r="J481" s="38">
        <f>IF(C481="","",N(E481)*N(F481)+N(G481)-N(I481))</f>
        <v/>
      </c>
      <c r="K481" s="38">
        <f>IF(C481="","",IFERROR(J481*VLOOKUP(D481,Settings!$B$11:$E$18,2,0)+VLOOKUP(D481,Settings!$B$11:$E$18,3,0)+J481*VLOOKUP(D481,Settings!$B$11:$E$18,4,0),0))</f>
        <v/>
      </c>
      <c r="L481" s="38">
        <f>IF(C481="","",N(E481)*IFERROR(VLOOKUP(C481,Products!$B$7:$E$156,4,0),0))</f>
        <v/>
      </c>
      <c r="M481" s="38">
        <f>IF(C481="","",J481-K481-L481-N(H481))</f>
        <v/>
      </c>
      <c r="N481" s="51">
        <f>IF(OR(C481="",N(J481)=0),"",M481/J481)</f>
        <v/>
      </c>
    </row>
    <row r="482" hidden="1">
      <c r="B482" s="53" t="n"/>
      <c r="C482" s="13" t="n"/>
      <c r="D482" s="13" t="n"/>
      <c r="E482" s="14" t="n"/>
      <c r="F482" s="19" t="n"/>
      <c r="G482" s="19" t="n"/>
      <c r="H482" s="19" t="n"/>
      <c r="I482" s="19" t="n"/>
      <c r="J482" s="38">
        <f>IF(C482="","",N(E482)*N(F482)+N(G482)-N(I482))</f>
        <v/>
      </c>
      <c r="K482" s="38">
        <f>IF(C482="","",IFERROR(J482*VLOOKUP(D482,Settings!$B$11:$E$18,2,0)+VLOOKUP(D482,Settings!$B$11:$E$18,3,0)+J482*VLOOKUP(D482,Settings!$B$11:$E$18,4,0),0))</f>
        <v/>
      </c>
      <c r="L482" s="38">
        <f>IF(C482="","",N(E482)*IFERROR(VLOOKUP(C482,Products!$B$7:$E$156,4,0),0))</f>
        <v/>
      </c>
      <c r="M482" s="38">
        <f>IF(C482="","",J482-K482-L482-N(H482))</f>
        <v/>
      </c>
      <c r="N482" s="51">
        <f>IF(OR(C482="",N(J482)=0),"",M482/J482)</f>
        <v/>
      </c>
    </row>
    <row r="483" hidden="1">
      <c r="B483" s="53" t="n"/>
      <c r="C483" s="13" t="n"/>
      <c r="D483" s="13" t="n"/>
      <c r="E483" s="14" t="n"/>
      <c r="F483" s="19" t="n"/>
      <c r="G483" s="19" t="n"/>
      <c r="H483" s="19" t="n"/>
      <c r="I483" s="19" t="n"/>
      <c r="J483" s="38">
        <f>IF(C483="","",N(E483)*N(F483)+N(G483)-N(I483))</f>
        <v/>
      </c>
      <c r="K483" s="38">
        <f>IF(C483="","",IFERROR(J483*VLOOKUP(D483,Settings!$B$11:$E$18,2,0)+VLOOKUP(D483,Settings!$B$11:$E$18,3,0)+J483*VLOOKUP(D483,Settings!$B$11:$E$18,4,0),0))</f>
        <v/>
      </c>
      <c r="L483" s="38">
        <f>IF(C483="","",N(E483)*IFERROR(VLOOKUP(C483,Products!$B$7:$E$156,4,0),0))</f>
        <v/>
      </c>
      <c r="M483" s="38">
        <f>IF(C483="","",J483-K483-L483-N(H483))</f>
        <v/>
      </c>
      <c r="N483" s="51">
        <f>IF(OR(C483="",N(J483)=0),"",M483/J483)</f>
        <v/>
      </c>
    </row>
    <row r="484" hidden="1">
      <c r="B484" s="53" t="n"/>
      <c r="C484" s="13" t="n"/>
      <c r="D484" s="13" t="n"/>
      <c r="E484" s="14" t="n"/>
      <c r="F484" s="19" t="n"/>
      <c r="G484" s="19" t="n"/>
      <c r="H484" s="19" t="n"/>
      <c r="I484" s="19" t="n"/>
      <c r="J484" s="38">
        <f>IF(C484="","",N(E484)*N(F484)+N(G484)-N(I484))</f>
        <v/>
      </c>
      <c r="K484" s="38">
        <f>IF(C484="","",IFERROR(J484*VLOOKUP(D484,Settings!$B$11:$E$18,2,0)+VLOOKUP(D484,Settings!$B$11:$E$18,3,0)+J484*VLOOKUP(D484,Settings!$B$11:$E$18,4,0),0))</f>
        <v/>
      </c>
      <c r="L484" s="38">
        <f>IF(C484="","",N(E484)*IFERROR(VLOOKUP(C484,Products!$B$7:$E$156,4,0),0))</f>
        <v/>
      </c>
      <c r="M484" s="38">
        <f>IF(C484="","",J484-K484-L484-N(H484))</f>
        <v/>
      </c>
      <c r="N484" s="51">
        <f>IF(OR(C484="",N(J484)=0),"",M484/J484)</f>
        <v/>
      </c>
    </row>
    <row r="485" hidden="1">
      <c r="B485" s="53" t="n"/>
      <c r="C485" s="13" t="n"/>
      <c r="D485" s="13" t="n"/>
      <c r="E485" s="14" t="n"/>
      <c r="F485" s="19" t="n"/>
      <c r="G485" s="19" t="n"/>
      <c r="H485" s="19" t="n"/>
      <c r="I485" s="19" t="n"/>
      <c r="J485" s="38">
        <f>IF(C485="","",N(E485)*N(F485)+N(G485)-N(I485))</f>
        <v/>
      </c>
      <c r="K485" s="38">
        <f>IF(C485="","",IFERROR(J485*VLOOKUP(D485,Settings!$B$11:$E$18,2,0)+VLOOKUP(D485,Settings!$B$11:$E$18,3,0)+J485*VLOOKUP(D485,Settings!$B$11:$E$18,4,0),0))</f>
        <v/>
      </c>
      <c r="L485" s="38">
        <f>IF(C485="","",N(E485)*IFERROR(VLOOKUP(C485,Products!$B$7:$E$156,4,0),0))</f>
        <v/>
      </c>
      <c r="M485" s="38">
        <f>IF(C485="","",J485-K485-L485-N(H485))</f>
        <v/>
      </c>
      <c r="N485" s="51">
        <f>IF(OR(C485="",N(J485)=0),"",M485/J485)</f>
        <v/>
      </c>
    </row>
    <row r="486" hidden="1">
      <c r="B486" s="53" t="n"/>
      <c r="C486" s="13" t="n"/>
      <c r="D486" s="13" t="n"/>
      <c r="E486" s="14" t="n"/>
      <c r="F486" s="19" t="n"/>
      <c r="G486" s="19" t="n"/>
      <c r="H486" s="19" t="n"/>
      <c r="I486" s="19" t="n"/>
      <c r="J486" s="38">
        <f>IF(C486="","",N(E486)*N(F486)+N(G486)-N(I486))</f>
        <v/>
      </c>
      <c r="K486" s="38">
        <f>IF(C486="","",IFERROR(J486*VLOOKUP(D486,Settings!$B$11:$E$18,2,0)+VLOOKUP(D486,Settings!$B$11:$E$18,3,0)+J486*VLOOKUP(D486,Settings!$B$11:$E$18,4,0),0))</f>
        <v/>
      </c>
      <c r="L486" s="38">
        <f>IF(C486="","",N(E486)*IFERROR(VLOOKUP(C486,Products!$B$7:$E$156,4,0),0))</f>
        <v/>
      </c>
      <c r="M486" s="38">
        <f>IF(C486="","",J486-K486-L486-N(H486))</f>
        <v/>
      </c>
      <c r="N486" s="51">
        <f>IF(OR(C486="",N(J486)=0),"",M486/J486)</f>
        <v/>
      </c>
    </row>
    <row r="487" hidden="1">
      <c r="B487" s="53" t="n"/>
      <c r="C487" s="13" t="n"/>
      <c r="D487" s="13" t="n"/>
      <c r="E487" s="14" t="n"/>
      <c r="F487" s="19" t="n"/>
      <c r="G487" s="19" t="n"/>
      <c r="H487" s="19" t="n"/>
      <c r="I487" s="19" t="n"/>
      <c r="J487" s="38">
        <f>IF(C487="","",N(E487)*N(F487)+N(G487)-N(I487))</f>
        <v/>
      </c>
      <c r="K487" s="38">
        <f>IF(C487="","",IFERROR(J487*VLOOKUP(D487,Settings!$B$11:$E$18,2,0)+VLOOKUP(D487,Settings!$B$11:$E$18,3,0)+J487*VLOOKUP(D487,Settings!$B$11:$E$18,4,0),0))</f>
        <v/>
      </c>
      <c r="L487" s="38">
        <f>IF(C487="","",N(E487)*IFERROR(VLOOKUP(C487,Products!$B$7:$E$156,4,0),0))</f>
        <v/>
      </c>
      <c r="M487" s="38">
        <f>IF(C487="","",J487-K487-L487-N(H487))</f>
        <v/>
      </c>
      <c r="N487" s="51">
        <f>IF(OR(C487="",N(J487)=0),"",M487/J487)</f>
        <v/>
      </c>
    </row>
    <row r="488" hidden="1">
      <c r="B488" s="53" t="n"/>
      <c r="C488" s="13" t="n"/>
      <c r="D488" s="13" t="n"/>
      <c r="E488" s="14" t="n"/>
      <c r="F488" s="19" t="n"/>
      <c r="G488" s="19" t="n"/>
      <c r="H488" s="19" t="n"/>
      <c r="I488" s="19" t="n"/>
      <c r="J488" s="38">
        <f>IF(C488="","",N(E488)*N(F488)+N(G488)-N(I488))</f>
        <v/>
      </c>
      <c r="K488" s="38">
        <f>IF(C488="","",IFERROR(J488*VLOOKUP(D488,Settings!$B$11:$E$18,2,0)+VLOOKUP(D488,Settings!$B$11:$E$18,3,0)+J488*VLOOKUP(D488,Settings!$B$11:$E$18,4,0),0))</f>
        <v/>
      </c>
      <c r="L488" s="38">
        <f>IF(C488="","",N(E488)*IFERROR(VLOOKUP(C488,Products!$B$7:$E$156,4,0),0))</f>
        <v/>
      </c>
      <c r="M488" s="38">
        <f>IF(C488="","",J488-K488-L488-N(H488))</f>
        <v/>
      </c>
      <c r="N488" s="51">
        <f>IF(OR(C488="",N(J488)=0),"",M488/J488)</f>
        <v/>
      </c>
    </row>
    <row r="489" hidden="1">
      <c r="B489" s="53" t="n"/>
      <c r="C489" s="13" t="n"/>
      <c r="D489" s="13" t="n"/>
      <c r="E489" s="14" t="n"/>
      <c r="F489" s="19" t="n"/>
      <c r="G489" s="19" t="n"/>
      <c r="H489" s="19" t="n"/>
      <c r="I489" s="19" t="n"/>
      <c r="J489" s="38">
        <f>IF(C489="","",N(E489)*N(F489)+N(G489)-N(I489))</f>
        <v/>
      </c>
      <c r="K489" s="38">
        <f>IF(C489="","",IFERROR(J489*VLOOKUP(D489,Settings!$B$11:$E$18,2,0)+VLOOKUP(D489,Settings!$B$11:$E$18,3,0)+J489*VLOOKUP(D489,Settings!$B$11:$E$18,4,0),0))</f>
        <v/>
      </c>
      <c r="L489" s="38">
        <f>IF(C489="","",N(E489)*IFERROR(VLOOKUP(C489,Products!$B$7:$E$156,4,0),0))</f>
        <v/>
      </c>
      <c r="M489" s="38">
        <f>IF(C489="","",J489-K489-L489-N(H489))</f>
        <v/>
      </c>
      <c r="N489" s="51">
        <f>IF(OR(C489="",N(J489)=0),"",M489/J489)</f>
        <v/>
      </c>
    </row>
    <row r="490" hidden="1">
      <c r="B490" s="53" t="n"/>
      <c r="C490" s="13" t="n"/>
      <c r="D490" s="13" t="n"/>
      <c r="E490" s="14" t="n"/>
      <c r="F490" s="19" t="n"/>
      <c r="G490" s="19" t="n"/>
      <c r="H490" s="19" t="n"/>
      <c r="I490" s="19" t="n"/>
      <c r="J490" s="38">
        <f>IF(C490="","",N(E490)*N(F490)+N(G490)-N(I490))</f>
        <v/>
      </c>
      <c r="K490" s="38">
        <f>IF(C490="","",IFERROR(J490*VLOOKUP(D490,Settings!$B$11:$E$18,2,0)+VLOOKUP(D490,Settings!$B$11:$E$18,3,0)+J490*VLOOKUP(D490,Settings!$B$11:$E$18,4,0),0))</f>
        <v/>
      </c>
      <c r="L490" s="38">
        <f>IF(C490="","",N(E490)*IFERROR(VLOOKUP(C490,Products!$B$7:$E$156,4,0),0))</f>
        <v/>
      </c>
      <c r="M490" s="38">
        <f>IF(C490="","",J490-K490-L490-N(H490))</f>
        <v/>
      </c>
      <c r="N490" s="51">
        <f>IF(OR(C490="",N(J490)=0),"",M490/J490)</f>
        <v/>
      </c>
    </row>
    <row r="491" hidden="1">
      <c r="B491" s="53" t="n"/>
      <c r="C491" s="13" t="n"/>
      <c r="D491" s="13" t="n"/>
      <c r="E491" s="14" t="n"/>
      <c r="F491" s="19" t="n"/>
      <c r="G491" s="19" t="n"/>
      <c r="H491" s="19" t="n"/>
      <c r="I491" s="19" t="n"/>
      <c r="J491" s="38">
        <f>IF(C491="","",N(E491)*N(F491)+N(G491)-N(I491))</f>
        <v/>
      </c>
      <c r="K491" s="38">
        <f>IF(C491="","",IFERROR(J491*VLOOKUP(D491,Settings!$B$11:$E$18,2,0)+VLOOKUP(D491,Settings!$B$11:$E$18,3,0)+J491*VLOOKUP(D491,Settings!$B$11:$E$18,4,0),0))</f>
        <v/>
      </c>
      <c r="L491" s="38">
        <f>IF(C491="","",N(E491)*IFERROR(VLOOKUP(C491,Products!$B$7:$E$156,4,0),0))</f>
        <v/>
      </c>
      <c r="M491" s="38">
        <f>IF(C491="","",J491-K491-L491-N(H491))</f>
        <v/>
      </c>
      <c r="N491" s="51">
        <f>IF(OR(C491="",N(J491)=0),"",M491/J491)</f>
        <v/>
      </c>
    </row>
    <row r="492" hidden="1">
      <c r="B492" s="53" t="n"/>
      <c r="C492" s="13" t="n"/>
      <c r="D492" s="13" t="n"/>
      <c r="E492" s="14" t="n"/>
      <c r="F492" s="19" t="n"/>
      <c r="G492" s="19" t="n"/>
      <c r="H492" s="19" t="n"/>
      <c r="I492" s="19" t="n"/>
      <c r="J492" s="38">
        <f>IF(C492="","",N(E492)*N(F492)+N(G492)-N(I492))</f>
        <v/>
      </c>
      <c r="K492" s="38">
        <f>IF(C492="","",IFERROR(J492*VLOOKUP(D492,Settings!$B$11:$E$18,2,0)+VLOOKUP(D492,Settings!$B$11:$E$18,3,0)+J492*VLOOKUP(D492,Settings!$B$11:$E$18,4,0),0))</f>
        <v/>
      </c>
      <c r="L492" s="38">
        <f>IF(C492="","",N(E492)*IFERROR(VLOOKUP(C492,Products!$B$7:$E$156,4,0),0))</f>
        <v/>
      </c>
      <c r="M492" s="38">
        <f>IF(C492="","",J492-K492-L492-N(H492))</f>
        <v/>
      </c>
      <c r="N492" s="51">
        <f>IF(OR(C492="",N(J492)=0),"",M492/J492)</f>
        <v/>
      </c>
    </row>
    <row r="493" hidden="1">
      <c r="B493" s="53" t="n"/>
      <c r="C493" s="13" t="n"/>
      <c r="D493" s="13" t="n"/>
      <c r="E493" s="14" t="n"/>
      <c r="F493" s="19" t="n"/>
      <c r="G493" s="19" t="n"/>
      <c r="H493" s="19" t="n"/>
      <c r="I493" s="19" t="n"/>
      <c r="J493" s="38">
        <f>IF(C493="","",N(E493)*N(F493)+N(G493)-N(I493))</f>
        <v/>
      </c>
      <c r="K493" s="38">
        <f>IF(C493="","",IFERROR(J493*VLOOKUP(D493,Settings!$B$11:$E$18,2,0)+VLOOKUP(D493,Settings!$B$11:$E$18,3,0)+J493*VLOOKUP(D493,Settings!$B$11:$E$18,4,0),0))</f>
        <v/>
      </c>
      <c r="L493" s="38">
        <f>IF(C493="","",N(E493)*IFERROR(VLOOKUP(C493,Products!$B$7:$E$156,4,0),0))</f>
        <v/>
      </c>
      <c r="M493" s="38">
        <f>IF(C493="","",J493-K493-L493-N(H493))</f>
        <v/>
      </c>
      <c r="N493" s="51">
        <f>IF(OR(C493="",N(J493)=0),"",M493/J493)</f>
        <v/>
      </c>
    </row>
    <row r="494" hidden="1">
      <c r="B494" s="53" t="n"/>
      <c r="C494" s="13" t="n"/>
      <c r="D494" s="13" t="n"/>
      <c r="E494" s="14" t="n"/>
      <c r="F494" s="19" t="n"/>
      <c r="G494" s="19" t="n"/>
      <c r="H494" s="19" t="n"/>
      <c r="I494" s="19" t="n"/>
      <c r="J494" s="38">
        <f>IF(C494="","",N(E494)*N(F494)+N(G494)-N(I494))</f>
        <v/>
      </c>
      <c r="K494" s="38">
        <f>IF(C494="","",IFERROR(J494*VLOOKUP(D494,Settings!$B$11:$E$18,2,0)+VLOOKUP(D494,Settings!$B$11:$E$18,3,0)+J494*VLOOKUP(D494,Settings!$B$11:$E$18,4,0),0))</f>
        <v/>
      </c>
      <c r="L494" s="38">
        <f>IF(C494="","",N(E494)*IFERROR(VLOOKUP(C494,Products!$B$7:$E$156,4,0),0))</f>
        <v/>
      </c>
      <c r="M494" s="38">
        <f>IF(C494="","",J494-K494-L494-N(H494))</f>
        <v/>
      </c>
      <c r="N494" s="51">
        <f>IF(OR(C494="",N(J494)=0),"",M494/J494)</f>
        <v/>
      </c>
    </row>
    <row r="495" hidden="1">
      <c r="B495" s="53" t="n"/>
      <c r="C495" s="13" t="n"/>
      <c r="D495" s="13" t="n"/>
      <c r="E495" s="14" t="n"/>
      <c r="F495" s="19" t="n"/>
      <c r="G495" s="19" t="n"/>
      <c r="H495" s="19" t="n"/>
      <c r="I495" s="19" t="n"/>
      <c r="J495" s="38">
        <f>IF(C495="","",N(E495)*N(F495)+N(G495)-N(I495))</f>
        <v/>
      </c>
      <c r="K495" s="38">
        <f>IF(C495="","",IFERROR(J495*VLOOKUP(D495,Settings!$B$11:$E$18,2,0)+VLOOKUP(D495,Settings!$B$11:$E$18,3,0)+J495*VLOOKUP(D495,Settings!$B$11:$E$18,4,0),0))</f>
        <v/>
      </c>
      <c r="L495" s="38">
        <f>IF(C495="","",N(E495)*IFERROR(VLOOKUP(C495,Products!$B$7:$E$156,4,0),0))</f>
        <v/>
      </c>
      <c r="M495" s="38">
        <f>IF(C495="","",J495-K495-L495-N(H495))</f>
        <v/>
      </c>
      <c r="N495" s="51">
        <f>IF(OR(C495="",N(J495)=0),"",M495/J495)</f>
        <v/>
      </c>
    </row>
    <row r="496" hidden="1">
      <c r="B496" s="53" t="n"/>
      <c r="C496" s="13" t="n"/>
      <c r="D496" s="13" t="n"/>
      <c r="E496" s="14" t="n"/>
      <c r="F496" s="19" t="n"/>
      <c r="G496" s="19" t="n"/>
      <c r="H496" s="19" t="n"/>
      <c r="I496" s="19" t="n"/>
      <c r="J496" s="38">
        <f>IF(C496="","",N(E496)*N(F496)+N(G496)-N(I496))</f>
        <v/>
      </c>
      <c r="K496" s="38">
        <f>IF(C496="","",IFERROR(J496*VLOOKUP(D496,Settings!$B$11:$E$18,2,0)+VLOOKUP(D496,Settings!$B$11:$E$18,3,0)+J496*VLOOKUP(D496,Settings!$B$11:$E$18,4,0),0))</f>
        <v/>
      </c>
      <c r="L496" s="38">
        <f>IF(C496="","",N(E496)*IFERROR(VLOOKUP(C496,Products!$B$7:$E$156,4,0),0))</f>
        <v/>
      </c>
      <c r="M496" s="38">
        <f>IF(C496="","",J496-K496-L496-N(H496))</f>
        <v/>
      </c>
      <c r="N496" s="51">
        <f>IF(OR(C496="",N(J496)=0),"",M496/J496)</f>
        <v/>
      </c>
    </row>
    <row r="497" hidden="1">
      <c r="B497" s="53" t="n"/>
      <c r="C497" s="13" t="n"/>
      <c r="D497" s="13" t="n"/>
      <c r="E497" s="14" t="n"/>
      <c r="F497" s="19" t="n"/>
      <c r="G497" s="19" t="n"/>
      <c r="H497" s="19" t="n"/>
      <c r="I497" s="19" t="n"/>
      <c r="J497" s="38">
        <f>IF(C497="","",N(E497)*N(F497)+N(G497)-N(I497))</f>
        <v/>
      </c>
      <c r="K497" s="38">
        <f>IF(C497="","",IFERROR(J497*VLOOKUP(D497,Settings!$B$11:$E$18,2,0)+VLOOKUP(D497,Settings!$B$11:$E$18,3,0)+J497*VLOOKUP(D497,Settings!$B$11:$E$18,4,0),0))</f>
        <v/>
      </c>
      <c r="L497" s="38">
        <f>IF(C497="","",N(E497)*IFERROR(VLOOKUP(C497,Products!$B$7:$E$156,4,0),0))</f>
        <v/>
      </c>
      <c r="M497" s="38">
        <f>IF(C497="","",J497-K497-L497-N(H497))</f>
        <v/>
      </c>
      <c r="N497" s="51">
        <f>IF(OR(C497="",N(J497)=0),"",M497/J497)</f>
        <v/>
      </c>
    </row>
    <row r="498" hidden="1">
      <c r="B498" s="53" t="n"/>
      <c r="C498" s="13" t="n"/>
      <c r="D498" s="13" t="n"/>
      <c r="E498" s="14" t="n"/>
      <c r="F498" s="19" t="n"/>
      <c r="G498" s="19" t="n"/>
      <c r="H498" s="19" t="n"/>
      <c r="I498" s="19" t="n"/>
      <c r="J498" s="38">
        <f>IF(C498="","",N(E498)*N(F498)+N(G498)-N(I498))</f>
        <v/>
      </c>
      <c r="K498" s="38">
        <f>IF(C498="","",IFERROR(J498*VLOOKUP(D498,Settings!$B$11:$E$18,2,0)+VLOOKUP(D498,Settings!$B$11:$E$18,3,0)+J498*VLOOKUP(D498,Settings!$B$11:$E$18,4,0),0))</f>
        <v/>
      </c>
      <c r="L498" s="38">
        <f>IF(C498="","",N(E498)*IFERROR(VLOOKUP(C498,Products!$B$7:$E$156,4,0),0))</f>
        <v/>
      </c>
      <c r="M498" s="38">
        <f>IF(C498="","",J498-K498-L498-N(H498))</f>
        <v/>
      </c>
      <c r="N498" s="51">
        <f>IF(OR(C498="",N(J498)=0),"",M498/J498)</f>
        <v/>
      </c>
    </row>
    <row r="499" hidden="1">
      <c r="B499" s="53" t="n"/>
      <c r="C499" s="13" t="n"/>
      <c r="D499" s="13" t="n"/>
      <c r="E499" s="14" t="n"/>
      <c r="F499" s="19" t="n"/>
      <c r="G499" s="19" t="n"/>
      <c r="H499" s="19" t="n"/>
      <c r="I499" s="19" t="n"/>
      <c r="J499" s="38">
        <f>IF(C499="","",N(E499)*N(F499)+N(G499)-N(I499))</f>
        <v/>
      </c>
      <c r="K499" s="38">
        <f>IF(C499="","",IFERROR(J499*VLOOKUP(D499,Settings!$B$11:$E$18,2,0)+VLOOKUP(D499,Settings!$B$11:$E$18,3,0)+J499*VLOOKUP(D499,Settings!$B$11:$E$18,4,0),0))</f>
        <v/>
      </c>
      <c r="L499" s="38">
        <f>IF(C499="","",N(E499)*IFERROR(VLOOKUP(C499,Products!$B$7:$E$156,4,0),0))</f>
        <v/>
      </c>
      <c r="M499" s="38">
        <f>IF(C499="","",J499-K499-L499-N(H499))</f>
        <v/>
      </c>
      <c r="N499" s="51">
        <f>IF(OR(C499="",N(J499)=0),"",M499/J499)</f>
        <v/>
      </c>
    </row>
    <row r="500" hidden="1">
      <c r="B500" s="53" t="n"/>
      <c r="C500" s="13" t="n"/>
      <c r="D500" s="13" t="n"/>
      <c r="E500" s="14" t="n"/>
      <c r="F500" s="19" t="n"/>
      <c r="G500" s="19" t="n"/>
      <c r="H500" s="19" t="n"/>
      <c r="I500" s="19" t="n"/>
      <c r="J500" s="38">
        <f>IF(C500="","",N(E500)*N(F500)+N(G500)-N(I500))</f>
        <v/>
      </c>
      <c r="K500" s="38">
        <f>IF(C500="","",IFERROR(J500*VLOOKUP(D500,Settings!$B$11:$E$18,2,0)+VLOOKUP(D500,Settings!$B$11:$E$18,3,0)+J500*VLOOKUP(D500,Settings!$B$11:$E$18,4,0),0))</f>
        <v/>
      </c>
      <c r="L500" s="38">
        <f>IF(C500="","",N(E500)*IFERROR(VLOOKUP(C500,Products!$B$7:$E$156,4,0),0))</f>
        <v/>
      </c>
      <c r="M500" s="38">
        <f>IF(C500="","",J500-K500-L500-N(H500))</f>
        <v/>
      </c>
      <c r="N500" s="51">
        <f>IF(OR(C500="",N(J500)=0),"",M500/J500)</f>
        <v/>
      </c>
    </row>
    <row r="501" hidden="1">
      <c r="B501" s="53" t="n"/>
      <c r="C501" s="13" t="n"/>
      <c r="D501" s="13" t="n"/>
      <c r="E501" s="14" t="n"/>
      <c r="F501" s="19" t="n"/>
      <c r="G501" s="19" t="n"/>
      <c r="H501" s="19" t="n"/>
      <c r="I501" s="19" t="n"/>
      <c r="J501" s="38">
        <f>IF(C501="","",N(E501)*N(F501)+N(G501)-N(I501))</f>
        <v/>
      </c>
      <c r="K501" s="38">
        <f>IF(C501="","",IFERROR(J501*VLOOKUP(D501,Settings!$B$11:$E$18,2,0)+VLOOKUP(D501,Settings!$B$11:$E$18,3,0)+J501*VLOOKUP(D501,Settings!$B$11:$E$18,4,0),0))</f>
        <v/>
      </c>
      <c r="L501" s="38">
        <f>IF(C501="","",N(E501)*IFERROR(VLOOKUP(C501,Products!$B$7:$E$156,4,0),0))</f>
        <v/>
      </c>
      <c r="M501" s="38">
        <f>IF(C501="","",J501-K501-L501-N(H501))</f>
        <v/>
      </c>
      <c r="N501" s="51">
        <f>IF(OR(C501="",N(J501)=0),"",M501/J501)</f>
        <v/>
      </c>
    </row>
    <row r="502" hidden="1">
      <c r="B502" s="53" t="n"/>
      <c r="C502" s="13" t="n"/>
      <c r="D502" s="13" t="n"/>
      <c r="E502" s="14" t="n"/>
      <c r="F502" s="19" t="n"/>
      <c r="G502" s="19" t="n"/>
      <c r="H502" s="19" t="n"/>
      <c r="I502" s="19" t="n"/>
      <c r="J502" s="38">
        <f>IF(C502="","",N(E502)*N(F502)+N(G502)-N(I502))</f>
        <v/>
      </c>
      <c r="K502" s="38">
        <f>IF(C502="","",IFERROR(J502*VLOOKUP(D502,Settings!$B$11:$E$18,2,0)+VLOOKUP(D502,Settings!$B$11:$E$18,3,0)+J502*VLOOKUP(D502,Settings!$B$11:$E$18,4,0),0))</f>
        <v/>
      </c>
      <c r="L502" s="38">
        <f>IF(C502="","",N(E502)*IFERROR(VLOOKUP(C502,Products!$B$7:$E$156,4,0),0))</f>
        <v/>
      </c>
      <c r="M502" s="38">
        <f>IF(C502="","",J502-K502-L502-N(H502))</f>
        <v/>
      </c>
      <c r="N502" s="51">
        <f>IF(OR(C502="",N(J502)=0),"",M502/J502)</f>
        <v/>
      </c>
    </row>
    <row r="503" hidden="1">
      <c r="B503" s="53" t="n"/>
      <c r="C503" s="13" t="n"/>
      <c r="D503" s="13" t="n"/>
      <c r="E503" s="14" t="n"/>
      <c r="F503" s="19" t="n"/>
      <c r="G503" s="19" t="n"/>
      <c r="H503" s="19" t="n"/>
      <c r="I503" s="19" t="n"/>
      <c r="J503" s="38">
        <f>IF(C503="","",N(E503)*N(F503)+N(G503)-N(I503))</f>
        <v/>
      </c>
      <c r="K503" s="38">
        <f>IF(C503="","",IFERROR(J503*VLOOKUP(D503,Settings!$B$11:$E$18,2,0)+VLOOKUP(D503,Settings!$B$11:$E$18,3,0)+J503*VLOOKUP(D503,Settings!$B$11:$E$18,4,0),0))</f>
        <v/>
      </c>
      <c r="L503" s="38">
        <f>IF(C503="","",N(E503)*IFERROR(VLOOKUP(C503,Products!$B$7:$E$156,4,0),0))</f>
        <v/>
      </c>
      <c r="M503" s="38">
        <f>IF(C503="","",J503-K503-L503-N(H503))</f>
        <v/>
      </c>
      <c r="N503" s="51">
        <f>IF(OR(C503="",N(J503)=0),"",M503/J503)</f>
        <v/>
      </c>
    </row>
    <row r="504" hidden="1">
      <c r="B504" s="53" t="n"/>
      <c r="C504" s="13" t="n"/>
      <c r="D504" s="13" t="n"/>
      <c r="E504" s="14" t="n"/>
      <c r="F504" s="19" t="n"/>
      <c r="G504" s="19" t="n"/>
      <c r="H504" s="19" t="n"/>
      <c r="I504" s="19" t="n"/>
      <c r="J504" s="38">
        <f>IF(C504="","",N(E504)*N(F504)+N(G504)-N(I504))</f>
        <v/>
      </c>
      <c r="K504" s="38">
        <f>IF(C504="","",IFERROR(J504*VLOOKUP(D504,Settings!$B$11:$E$18,2,0)+VLOOKUP(D504,Settings!$B$11:$E$18,3,0)+J504*VLOOKUP(D504,Settings!$B$11:$E$18,4,0),0))</f>
        <v/>
      </c>
      <c r="L504" s="38">
        <f>IF(C504="","",N(E504)*IFERROR(VLOOKUP(C504,Products!$B$7:$E$156,4,0),0))</f>
        <v/>
      </c>
      <c r="M504" s="38">
        <f>IF(C504="","",J504-K504-L504-N(H504))</f>
        <v/>
      </c>
      <c r="N504" s="51">
        <f>IF(OR(C504="",N(J504)=0),"",M504/J504)</f>
        <v/>
      </c>
    </row>
    <row r="505" hidden="1">
      <c r="B505" s="53" t="n"/>
      <c r="C505" s="13" t="n"/>
      <c r="D505" s="13" t="n"/>
      <c r="E505" s="14" t="n"/>
      <c r="F505" s="19" t="n"/>
      <c r="G505" s="19" t="n"/>
      <c r="H505" s="19" t="n"/>
      <c r="I505" s="19" t="n"/>
      <c r="J505" s="38">
        <f>IF(C505="","",N(E505)*N(F505)+N(G505)-N(I505))</f>
        <v/>
      </c>
      <c r="K505" s="38">
        <f>IF(C505="","",IFERROR(J505*VLOOKUP(D505,Settings!$B$11:$E$18,2,0)+VLOOKUP(D505,Settings!$B$11:$E$18,3,0)+J505*VLOOKUP(D505,Settings!$B$11:$E$18,4,0),0))</f>
        <v/>
      </c>
      <c r="L505" s="38">
        <f>IF(C505="","",N(E505)*IFERROR(VLOOKUP(C505,Products!$B$7:$E$156,4,0),0))</f>
        <v/>
      </c>
      <c r="M505" s="38">
        <f>IF(C505="","",J505-K505-L505-N(H505))</f>
        <v/>
      </c>
      <c r="N505" s="51">
        <f>IF(OR(C505="",N(J505)=0),"",M505/J505)</f>
        <v/>
      </c>
    </row>
    <row r="506" hidden="1">
      <c r="B506" s="53" t="n"/>
      <c r="C506" s="13" t="n"/>
      <c r="D506" s="13" t="n"/>
      <c r="E506" s="14" t="n"/>
      <c r="F506" s="19" t="n"/>
      <c r="G506" s="19" t="n"/>
      <c r="H506" s="19" t="n"/>
      <c r="I506" s="19" t="n"/>
      <c r="J506" s="38">
        <f>IF(C506="","",N(E506)*N(F506)+N(G506)-N(I506))</f>
        <v/>
      </c>
      <c r="K506" s="38">
        <f>IF(C506="","",IFERROR(J506*VLOOKUP(D506,Settings!$B$11:$E$18,2,0)+VLOOKUP(D506,Settings!$B$11:$E$18,3,0)+J506*VLOOKUP(D506,Settings!$B$11:$E$18,4,0),0))</f>
        <v/>
      </c>
      <c r="L506" s="38">
        <f>IF(C506="","",N(E506)*IFERROR(VLOOKUP(C506,Products!$B$7:$E$156,4,0),0))</f>
        <v/>
      </c>
      <c r="M506" s="38">
        <f>IF(C506="","",J506-K506-L506-N(H506))</f>
        <v/>
      </c>
      <c r="N506" s="51">
        <f>IF(OR(C506="",N(J506)=0),"",M506/J506)</f>
        <v/>
      </c>
    </row>
    <row r="507" hidden="1">
      <c r="B507" s="53" t="n"/>
      <c r="C507" s="13" t="n"/>
      <c r="D507" s="13" t="n"/>
      <c r="E507" s="14" t="n"/>
      <c r="F507" s="19" t="n"/>
      <c r="G507" s="19" t="n"/>
      <c r="H507" s="19" t="n"/>
      <c r="I507" s="19" t="n"/>
      <c r="J507" s="38">
        <f>IF(C507="","",N(E507)*N(F507)+N(G507)-N(I507))</f>
        <v/>
      </c>
      <c r="K507" s="38">
        <f>IF(C507="","",IFERROR(J507*VLOOKUP(D507,Settings!$B$11:$E$18,2,0)+VLOOKUP(D507,Settings!$B$11:$E$18,3,0)+J507*VLOOKUP(D507,Settings!$B$11:$E$18,4,0),0))</f>
        <v/>
      </c>
      <c r="L507" s="38">
        <f>IF(C507="","",N(E507)*IFERROR(VLOOKUP(C507,Products!$B$7:$E$156,4,0),0))</f>
        <v/>
      </c>
      <c r="M507" s="38">
        <f>IF(C507="","",J507-K507-L507-N(H507))</f>
        <v/>
      </c>
      <c r="N507" s="51">
        <f>IF(OR(C507="",N(J507)=0),"",M507/J507)</f>
        <v/>
      </c>
    </row>
    <row r="508" hidden="1">
      <c r="B508" s="53" t="n"/>
      <c r="C508" s="13" t="n"/>
      <c r="D508" s="13" t="n"/>
      <c r="E508" s="14" t="n"/>
      <c r="F508" s="19" t="n"/>
      <c r="G508" s="19" t="n"/>
      <c r="H508" s="19" t="n"/>
      <c r="I508" s="19" t="n"/>
      <c r="J508" s="38">
        <f>IF(C508="","",N(E508)*N(F508)+N(G508)-N(I508))</f>
        <v/>
      </c>
      <c r="K508" s="38">
        <f>IF(C508="","",IFERROR(J508*VLOOKUP(D508,Settings!$B$11:$E$18,2,0)+VLOOKUP(D508,Settings!$B$11:$E$18,3,0)+J508*VLOOKUP(D508,Settings!$B$11:$E$18,4,0),0))</f>
        <v/>
      </c>
      <c r="L508" s="38">
        <f>IF(C508="","",N(E508)*IFERROR(VLOOKUP(C508,Products!$B$7:$E$156,4,0),0))</f>
        <v/>
      </c>
      <c r="M508" s="38">
        <f>IF(C508="","",J508-K508-L508-N(H508))</f>
        <v/>
      </c>
      <c r="N508" s="51">
        <f>IF(OR(C508="",N(J508)=0),"",M508/J508)</f>
        <v/>
      </c>
    </row>
    <row r="509" hidden="1">
      <c r="B509" s="53" t="n"/>
      <c r="C509" s="13" t="n"/>
      <c r="D509" s="13" t="n"/>
      <c r="E509" s="14" t="n"/>
      <c r="F509" s="19" t="n"/>
      <c r="G509" s="19" t="n"/>
      <c r="H509" s="19" t="n"/>
      <c r="I509" s="19" t="n"/>
      <c r="J509" s="38">
        <f>IF(C509="","",N(E509)*N(F509)+N(G509)-N(I509))</f>
        <v/>
      </c>
      <c r="K509" s="38">
        <f>IF(C509="","",IFERROR(J509*VLOOKUP(D509,Settings!$B$11:$E$18,2,0)+VLOOKUP(D509,Settings!$B$11:$E$18,3,0)+J509*VLOOKUP(D509,Settings!$B$11:$E$18,4,0),0))</f>
        <v/>
      </c>
      <c r="L509" s="38">
        <f>IF(C509="","",N(E509)*IFERROR(VLOOKUP(C509,Products!$B$7:$E$156,4,0),0))</f>
        <v/>
      </c>
      <c r="M509" s="38">
        <f>IF(C509="","",J509-K509-L509-N(H509))</f>
        <v/>
      </c>
      <c r="N509" s="51">
        <f>IF(OR(C509="",N(J509)=0),"",M509/J509)</f>
        <v/>
      </c>
    </row>
    <row r="510" hidden="1">
      <c r="B510" s="53" t="n"/>
      <c r="C510" s="13" t="n"/>
      <c r="D510" s="13" t="n"/>
      <c r="E510" s="14" t="n"/>
      <c r="F510" s="19" t="n"/>
      <c r="G510" s="19" t="n"/>
      <c r="H510" s="19" t="n"/>
      <c r="I510" s="19" t="n"/>
      <c r="J510" s="38">
        <f>IF(C510="","",N(E510)*N(F510)+N(G510)-N(I510))</f>
        <v/>
      </c>
      <c r="K510" s="38">
        <f>IF(C510="","",IFERROR(J510*VLOOKUP(D510,Settings!$B$11:$E$18,2,0)+VLOOKUP(D510,Settings!$B$11:$E$18,3,0)+J510*VLOOKUP(D510,Settings!$B$11:$E$18,4,0),0))</f>
        <v/>
      </c>
      <c r="L510" s="38">
        <f>IF(C510="","",N(E510)*IFERROR(VLOOKUP(C510,Products!$B$7:$E$156,4,0),0))</f>
        <v/>
      </c>
      <c r="M510" s="38">
        <f>IF(C510="","",J510-K510-L510-N(H510))</f>
        <v/>
      </c>
      <c r="N510" s="51">
        <f>IF(OR(C510="",N(J510)=0),"",M510/J510)</f>
        <v/>
      </c>
    </row>
    <row r="511" hidden="1">
      <c r="B511" s="53" t="n"/>
      <c r="C511" s="13" t="n"/>
      <c r="D511" s="13" t="n"/>
      <c r="E511" s="14" t="n"/>
      <c r="F511" s="19" t="n"/>
      <c r="G511" s="19" t="n"/>
      <c r="H511" s="19" t="n"/>
      <c r="I511" s="19" t="n"/>
      <c r="J511" s="38">
        <f>IF(C511="","",N(E511)*N(F511)+N(G511)-N(I511))</f>
        <v/>
      </c>
      <c r="K511" s="38">
        <f>IF(C511="","",IFERROR(J511*VLOOKUP(D511,Settings!$B$11:$E$18,2,0)+VLOOKUP(D511,Settings!$B$11:$E$18,3,0)+J511*VLOOKUP(D511,Settings!$B$11:$E$18,4,0),0))</f>
        <v/>
      </c>
      <c r="L511" s="38">
        <f>IF(C511="","",N(E511)*IFERROR(VLOOKUP(C511,Products!$B$7:$E$156,4,0),0))</f>
        <v/>
      </c>
      <c r="M511" s="38">
        <f>IF(C511="","",J511-K511-L511-N(H511))</f>
        <v/>
      </c>
      <c r="N511" s="51">
        <f>IF(OR(C511="",N(J511)=0),"",M511/J511)</f>
        <v/>
      </c>
    </row>
    <row r="512" hidden="1">
      <c r="B512" s="53" t="n"/>
      <c r="C512" s="13" t="n"/>
      <c r="D512" s="13" t="n"/>
      <c r="E512" s="14" t="n"/>
      <c r="F512" s="19" t="n"/>
      <c r="G512" s="19" t="n"/>
      <c r="H512" s="19" t="n"/>
      <c r="I512" s="19" t="n"/>
      <c r="J512" s="38">
        <f>IF(C512="","",N(E512)*N(F512)+N(G512)-N(I512))</f>
        <v/>
      </c>
      <c r="K512" s="38">
        <f>IF(C512="","",IFERROR(J512*VLOOKUP(D512,Settings!$B$11:$E$18,2,0)+VLOOKUP(D512,Settings!$B$11:$E$18,3,0)+J512*VLOOKUP(D512,Settings!$B$11:$E$18,4,0),0))</f>
        <v/>
      </c>
      <c r="L512" s="38">
        <f>IF(C512="","",N(E512)*IFERROR(VLOOKUP(C512,Products!$B$7:$E$156,4,0),0))</f>
        <v/>
      </c>
      <c r="M512" s="38">
        <f>IF(C512="","",J512-K512-L512-N(H512))</f>
        <v/>
      </c>
      <c r="N512" s="51">
        <f>IF(OR(C512="",N(J512)=0),"",M512/J512)</f>
        <v/>
      </c>
    </row>
    <row r="513" hidden="1">
      <c r="B513" s="53" t="n"/>
      <c r="C513" s="13" t="n"/>
      <c r="D513" s="13" t="n"/>
      <c r="E513" s="14" t="n"/>
      <c r="F513" s="19" t="n"/>
      <c r="G513" s="19" t="n"/>
      <c r="H513" s="19" t="n"/>
      <c r="I513" s="19" t="n"/>
      <c r="J513" s="38">
        <f>IF(C513="","",N(E513)*N(F513)+N(G513)-N(I513))</f>
        <v/>
      </c>
      <c r="K513" s="38">
        <f>IF(C513="","",IFERROR(J513*VLOOKUP(D513,Settings!$B$11:$E$18,2,0)+VLOOKUP(D513,Settings!$B$11:$E$18,3,0)+J513*VLOOKUP(D513,Settings!$B$11:$E$18,4,0),0))</f>
        <v/>
      </c>
      <c r="L513" s="38">
        <f>IF(C513="","",N(E513)*IFERROR(VLOOKUP(C513,Products!$B$7:$E$156,4,0),0))</f>
        <v/>
      </c>
      <c r="M513" s="38">
        <f>IF(C513="","",J513-K513-L513-N(H513))</f>
        <v/>
      </c>
      <c r="N513" s="51">
        <f>IF(OR(C513="",N(J513)=0),"",M513/J513)</f>
        <v/>
      </c>
    </row>
    <row r="514" hidden="1">
      <c r="B514" s="53" t="n"/>
      <c r="C514" s="13" t="n"/>
      <c r="D514" s="13" t="n"/>
      <c r="E514" s="14" t="n"/>
      <c r="F514" s="19" t="n"/>
      <c r="G514" s="19" t="n"/>
      <c r="H514" s="19" t="n"/>
      <c r="I514" s="19" t="n"/>
      <c r="J514" s="38">
        <f>IF(C514="","",N(E514)*N(F514)+N(G514)-N(I514))</f>
        <v/>
      </c>
      <c r="K514" s="38">
        <f>IF(C514="","",IFERROR(J514*VLOOKUP(D514,Settings!$B$11:$E$18,2,0)+VLOOKUP(D514,Settings!$B$11:$E$18,3,0)+J514*VLOOKUP(D514,Settings!$B$11:$E$18,4,0),0))</f>
        <v/>
      </c>
      <c r="L514" s="38">
        <f>IF(C514="","",N(E514)*IFERROR(VLOOKUP(C514,Products!$B$7:$E$156,4,0),0))</f>
        <v/>
      </c>
      <c r="M514" s="38">
        <f>IF(C514="","",J514-K514-L514-N(H514))</f>
        <v/>
      </c>
      <c r="N514" s="51">
        <f>IF(OR(C514="",N(J514)=0),"",M514/J514)</f>
        <v/>
      </c>
    </row>
    <row r="515" hidden="1">
      <c r="B515" s="53" t="n"/>
      <c r="C515" s="13" t="n"/>
      <c r="D515" s="13" t="n"/>
      <c r="E515" s="14" t="n"/>
      <c r="F515" s="19" t="n"/>
      <c r="G515" s="19" t="n"/>
      <c r="H515" s="19" t="n"/>
      <c r="I515" s="19" t="n"/>
      <c r="J515" s="38">
        <f>IF(C515="","",N(E515)*N(F515)+N(G515)-N(I515))</f>
        <v/>
      </c>
      <c r="K515" s="38">
        <f>IF(C515="","",IFERROR(J515*VLOOKUP(D515,Settings!$B$11:$E$18,2,0)+VLOOKUP(D515,Settings!$B$11:$E$18,3,0)+J515*VLOOKUP(D515,Settings!$B$11:$E$18,4,0),0))</f>
        <v/>
      </c>
      <c r="L515" s="38">
        <f>IF(C515="","",N(E515)*IFERROR(VLOOKUP(C515,Products!$B$7:$E$156,4,0),0))</f>
        <v/>
      </c>
      <c r="M515" s="38">
        <f>IF(C515="","",J515-K515-L515-N(H515))</f>
        <v/>
      </c>
      <c r="N515" s="51">
        <f>IF(OR(C515="",N(J515)=0),"",M515/J515)</f>
        <v/>
      </c>
    </row>
    <row r="516" hidden="1">
      <c r="B516" s="53" t="n"/>
      <c r="C516" s="13" t="n"/>
      <c r="D516" s="13" t="n"/>
      <c r="E516" s="14" t="n"/>
      <c r="F516" s="19" t="n"/>
      <c r="G516" s="19" t="n"/>
      <c r="H516" s="19" t="n"/>
      <c r="I516" s="19" t="n"/>
      <c r="J516" s="38">
        <f>IF(C516="","",N(E516)*N(F516)+N(G516)-N(I516))</f>
        <v/>
      </c>
      <c r="K516" s="38">
        <f>IF(C516="","",IFERROR(J516*VLOOKUP(D516,Settings!$B$11:$E$18,2,0)+VLOOKUP(D516,Settings!$B$11:$E$18,3,0)+J516*VLOOKUP(D516,Settings!$B$11:$E$18,4,0),0))</f>
        <v/>
      </c>
      <c r="L516" s="38">
        <f>IF(C516="","",N(E516)*IFERROR(VLOOKUP(C516,Products!$B$7:$E$156,4,0),0))</f>
        <v/>
      </c>
      <c r="M516" s="38">
        <f>IF(C516="","",J516-K516-L516-N(H516))</f>
        <v/>
      </c>
      <c r="N516" s="51">
        <f>IF(OR(C516="",N(J516)=0),"",M516/J516)</f>
        <v/>
      </c>
    </row>
    <row r="517" hidden="1">
      <c r="B517" s="53" t="n"/>
      <c r="C517" s="13" t="n"/>
      <c r="D517" s="13" t="n"/>
      <c r="E517" s="14" t="n"/>
      <c r="F517" s="19" t="n"/>
      <c r="G517" s="19" t="n"/>
      <c r="H517" s="19" t="n"/>
      <c r="I517" s="19" t="n"/>
      <c r="J517" s="38">
        <f>IF(C517="","",N(E517)*N(F517)+N(G517)-N(I517))</f>
        <v/>
      </c>
      <c r="K517" s="38">
        <f>IF(C517="","",IFERROR(J517*VLOOKUP(D517,Settings!$B$11:$E$18,2,0)+VLOOKUP(D517,Settings!$B$11:$E$18,3,0)+J517*VLOOKUP(D517,Settings!$B$11:$E$18,4,0),0))</f>
        <v/>
      </c>
      <c r="L517" s="38">
        <f>IF(C517="","",N(E517)*IFERROR(VLOOKUP(C517,Products!$B$7:$E$156,4,0),0))</f>
        <v/>
      </c>
      <c r="M517" s="38">
        <f>IF(C517="","",J517-K517-L517-N(H517))</f>
        <v/>
      </c>
      <c r="N517" s="51">
        <f>IF(OR(C517="",N(J517)=0),"",M517/J517)</f>
        <v/>
      </c>
    </row>
    <row r="518" hidden="1">
      <c r="B518" s="53" t="n"/>
      <c r="C518" s="13" t="n"/>
      <c r="D518" s="13" t="n"/>
      <c r="E518" s="14" t="n"/>
      <c r="F518" s="19" t="n"/>
      <c r="G518" s="19" t="n"/>
      <c r="H518" s="19" t="n"/>
      <c r="I518" s="19" t="n"/>
      <c r="J518" s="38">
        <f>IF(C518="","",N(E518)*N(F518)+N(G518)-N(I518))</f>
        <v/>
      </c>
      <c r="K518" s="38">
        <f>IF(C518="","",IFERROR(J518*VLOOKUP(D518,Settings!$B$11:$E$18,2,0)+VLOOKUP(D518,Settings!$B$11:$E$18,3,0)+J518*VLOOKUP(D518,Settings!$B$11:$E$18,4,0),0))</f>
        <v/>
      </c>
      <c r="L518" s="38">
        <f>IF(C518="","",N(E518)*IFERROR(VLOOKUP(C518,Products!$B$7:$E$156,4,0),0))</f>
        <v/>
      </c>
      <c r="M518" s="38">
        <f>IF(C518="","",J518-K518-L518-N(H518))</f>
        <v/>
      </c>
      <c r="N518" s="51">
        <f>IF(OR(C518="",N(J518)=0),"",M518/J518)</f>
        <v/>
      </c>
    </row>
    <row r="519" hidden="1">
      <c r="B519" s="53" t="n"/>
      <c r="C519" s="13" t="n"/>
      <c r="D519" s="13" t="n"/>
      <c r="E519" s="14" t="n"/>
      <c r="F519" s="19" t="n"/>
      <c r="G519" s="19" t="n"/>
      <c r="H519" s="19" t="n"/>
      <c r="I519" s="19" t="n"/>
      <c r="J519" s="38">
        <f>IF(C519="","",N(E519)*N(F519)+N(G519)-N(I519))</f>
        <v/>
      </c>
      <c r="K519" s="38">
        <f>IF(C519="","",IFERROR(J519*VLOOKUP(D519,Settings!$B$11:$E$18,2,0)+VLOOKUP(D519,Settings!$B$11:$E$18,3,0)+J519*VLOOKUP(D519,Settings!$B$11:$E$18,4,0),0))</f>
        <v/>
      </c>
      <c r="L519" s="38">
        <f>IF(C519="","",N(E519)*IFERROR(VLOOKUP(C519,Products!$B$7:$E$156,4,0),0))</f>
        <v/>
      </c>
      <c r="M519" s="38">
        <f>IF(C519="","",J519-K519-L519-N(H519))</f>
        <v/>
      </c>
      <c r="N519" s="51">
        <f>IF(OR(C519="",N(J519)=0),"",M519/J519)</f>
        <v/>
      </c>
    </row>
    <row r="520" hidden="1">
      <c r="B520" s="53" t="n"/>
      <c r="C520" s="13" t="n"/>
      <c r="D520" s="13" t="n"/>
      <c r="E520" s="14" t="n"/>
      <c r="F520" s="19" t="n"/>
      <c r="G520" s="19" t="n"/>
      <c r="H520" s="19" t="n"/>
      <c r="I520" s="19" t="n"/>
      <c r="J520" s="38">
        <f>IF(C520="","",N(E520)*N(F520)+N(G520)-N(I520))</f>
        <v/>
      </c>
      <c r="K520" s="38">
        <f>IF(C520="","",IFERROR(J520*VLOOKUP(D520,Settings!$B$11:$E$18,2,0)+VLOOKUP(D520,Settings!$B$11:$E$18,3,0)+J520*VLOOKUP(D520,Settings!$B$11:$E$18,4,0),0))</f>
        <v/>
      </c>
      <c r="L520" s="38">
        <f>IF(C520="","",N(E520)*IFERROR(VLOOKUP(C520,Products!$B$7:$E$156,4,0),0))</f>
        <v/>
      </c>
      <c r="M520" s="38">
        <f>IF(C520="","",J520-K520-L520-N(H520))</f>
        <v/>
      </c>
      <c r="N520" s="51">
        <f>IF(OR(C520="",N(J520)=0),"",M520/J520)</f>
        <v/>
      </c>
    </row>
    <row r="521" hidden="1">
      <c r="B521" s="53" t="n"/>
      <c r="C521" s="13" t="n"/>
      <c r="D521" s="13" t="n"/>
      <c r="E521" s="14" t="n"/>
      <c r="F521" s="19" t="n"/>
      <c r="G521" s="19" t="n"/>
      <c r="H521" s="19" t="n"/>
      <c r="I521" s="19" t="n"/>
      <c r="J521" s="38">
        <f>IF(C521="","",N(E521)*N(F521)+N(G521)-N(I521))</f>
        <v/>
      </c>
      <c r="K521" s="38">
        <f>IF(C521="","",IFERROR(J521*VLOOKUP(D521,Settings!$B$11:$E$18,2,0)+VLOOKUP(D521,Settings!$B$11:$E$18,3,0)+J521*VLOOKUP(D521,Settings!$B$11:$E$18,4,0),0))</f>
        <v/>
      </c>
      <c r="L521" s="38">
        <f>IF(C521="","",N(E521)*IFERROR(VLOOKUP(C521,Products!$B$7:$E$156,4,0),0))</f>
        <v/>
      </c>
      <c r="M521" s="38">
        <f>IF(C521="","",J521-K521-L521-N(H521))</f>
        <v/>
      </c>
      <c r="N521" s="51">
        <f>IF(OR(C521="",N(J521)=0),"",M521/J521)</f>
        <v/>
      </c>
    </row>
    <row r="522" hidden="1">
      <c r="B522" s="53" t="n"/>
      <c r="C522" s="13" t="n"/>
      <c r="D522" s="13" t="n"/>
      <c r="E522" s="14" t="n"/>
      <c r="F522" s="19" t="n"/>
      <c r="G522" s="19" t="n"/>
      <c r="H522" s="19" t="n"/>
      <c r="I522" s="19" t="n"/>
      <c r="J522" s="38">
        <f>IF(C522="","",N(E522)*N(F522)+N(G522)-N(I522))</f>
        <v/>
      </c>
      <c r="K522" s="38">
        <f>IF(C522="","",IFERROR(J522*VLOOKUP(D522,Settings!$B$11:$E$18,2,0)+VLOOKUP(D522,Settings!$B$11:$E$18,3,0)+J522*VLOOKUP(D522,Settings!$B$11:$E$18,4,0),0))</f>
        <v/>
      </c>
      <c r="L522" s="38">
        <f>IF(C522="","",N(E522)*IFERROR(VLOOKUP(C522,Products!$B$7:$E$156,4,0),0))</f>
        <v/>
      </c>
      <c r="M522" s="38">
        <f>IF(C522="","",J522-K522-L522-N(H522))</f>
        <v/>
      </c>
      <c r="N522" s="51">
        <f>IF(OR(C522="",N(J522)=0),"",M522/J522)</f>
        <v/>
      </c>
    </row>
    <row r="523" hidden="1">
      <c r="B523" s="53" t="n"/>
      <c r="C523" s="13" t="n"/>
      <c r="D523" s="13" t="n"/>
      <c r="E523" s="14" t="n"/>
      <c r="F523" s="19" t="n"/>
      <c r="G523" s="19" t="n"/>
      <c r="H523" s="19" t="n"/>
      <c r="I523" s="19" t="n"/>
      <c r="J523" s="38">
        <f>IF(C523="","",N(E523)*N(F523)+N(G523)-N(I523))</f>
        <v/>
      </c>
      <c r="K523" s="38">
        <f>IF(C523="","",IFERROR(J523*VLOOKUP(D523,Settings!$B$11:$E$18,2,0)+VLOOKUP(D523,Settings!$B$11:$E$18,3,0)+J523*VLOOKUP(D523,Settings!$B$11:$E$18,4,0),0))</f>
        <v/>
      </c>
      <c r="L523" s="38">
        <f>IF(C523="","",N(E523)*IFERROR(VLOOKUP(C523,Products!$B$7:$E$156,4,0),0))</f>
        <v/>
      </c>
      <c r="M523" s="38">
        <f>IF(C523="","",J523-K523-L523-N(H523))</f>
        <v/>
      </c>
      <c r="N523" s="51">
        <f>IF(OR(C523="",N(J523)=0),"",M523/J523)</f>
        <v/>
      </c>
    </row>
    <row r="524" hidden="1">
      <c r="B524" s="53" t="n"/>
      <c r="C524" s="13" t="n"/>
      <c r="D524" s="13" t="n"/>
      <c r="E524" s="14" t="n"/>
      <c r="F524" s="19" t="n"/>
      <c r="G524" s="19" t="n"/>
      <c r="H524" s="19" t="n"/>
      <c r="I524" s="19" t="n"/>
      <c r="J524" s="38">
        <f>IF(C524="","",N(E524)*N(F524)+N(G524)-N(I524))</f>
        <v/>
      </c>
      <c r="K524" s="38">
        <f>IF(C524="","",IFERROR(J524*VLOOKUP(D524,Settings!$B$11:$E$18,2,0)+VLOOKUP(D524,Settings!$B$11:$E$18,3,0)+J524*VLOOKUP(D524,Settings!$B$11:$E$18,4,0),0))</f>
        <v/>
      </c>
      <c r="L524" s="38">
        <f>IF(C524="","",N(E524)*IFERROR(VLOOKUP(C524,Products!$B$7:$E$156,4,0),0))</f>
        <v/>
      </c>
      <c r="M524" s="38">
        <f>IF(C524="","",J524-K524-L524-N(H524))</f>
        <v/>
      </c>
      <c r="N524" s="51">
        <f>IF(OR(C524="",N(J524)=0),"",M524/J524)</f>
        <v/>
      </c>
    </row>
    <row r="525" hidden="1">
      <c r="B525" s="53" t="n"/>
      <c r="C525" s="13" t="n"/>
      <c r="D525" s="13" t="n"/>
      <c r="E525" s="14" t="n"/>
      <c r="F525" s="19" t="n"/>
      <c r="G525" s="19" t="n"/>
      <c r="H525" s="19" t="n"/>
      <c r="I525" s="19" t="n"/>
      <c r="J525" s="38">
        <f>IF(C525="","",N(E525)*N(F525)+N(G525)-N(I525))</f>
        <v/>
      </c>
      <c r="K525" s="38">
        <f>IF(C525="","",IFERROR(J525*VLOOKUP(D525,Settings!$B$11:$E$18,2,0)+VLOOKUP(D525,Settings!$B$11:$E$18,3,0)+J525*VLOOKUP(D525,Settings!$B$11:$E$18,4,0),0))</f>
        <v/>
      </c>
      <c r="L525" s="38">
        <f>IF(C525="","",N(E525)*IFERROR(VLOOKUP(C525,Products!$B$7:$E$156,4,0),0))</f>
        <v/>
      </c>
      <c r="M525" s="38">
        <f>IF(C525="","",J525-K525-L525-N(H525))</f>
        <v/>
      </c>
      <c r="N525" s="51">
        <f>IF(OR(C525="",N(J525)=0),"",M525/J525)</f>
        <v/>
      </c>
    </row>
    <row r="526" hidden="1">
      <c r="B526" s="53" t="n"/>
      <c r="C526" s="13" t="n"/>
      <c r="D526" s="13" t="n"/>
      <c r="E526" s="14" t="n"/>
      <c r="F526" s="19" t="n"/>
      <c r="G526" s="19" t="n"/>
      <c r="H526" s="19" t="n"/>
      <c r="I526" s="19" t="n"/>
      <c r="J526" s="38">
        <f>IF(C526="","",N(E526)*N(F526)+N(G526)-N(I526))</f>
        <v/>
      </c>
      <c r="K526" s="38">
        <f>IF(C526="","",IFERROR(J526*VLOOKUP(D526,Settings!$B$11:$E$18,2,0)+VLOOKUP(D526,Settings!$B$11:$E$18,3,0)+J526*VLOOKUP(D526,Settings!$B$11:$E$18,4,0),0))</f>
        <v/>
      </c>
      <c r="L526" s="38">
        <f>IF(C526="","",N(E526)*IFERROR(VLOOKUP(C526,Products!$B$7:$E$156,4,0),0))</f>
        <v/>
      </c>
      <c r="M526" s="38">
        <f>IF(C526="","",J526-K526-L526-N(H526))</f>
        <v/>
      </c>
      <c r="N526" s="51">
        <f>IF(OR(C526="",N(J526)=0),"",M526/J526)</f>
        <v/>
      </c>
    </row>
    <row r="527" hidden="1">
      <c r="B527" s="53" t="n"/>
      <c r="C527" s="13" t="n"/>
      <c r="D527" s="13" t="n"/>
      <c r="E527" s="14" t="n"/>
      <c r="F527" s="19" t="n"/>
      <c r="G527" s="19" t="n"/>
      <c r="H527" s="19" t="n"/>
      <c r="I527" s="19" t="n"/>
      <c r="J527" s="38">
        <f>IF(C527="","",N(E527)*N(F527)+N(G527)-N(I527))</f>
        <v/>
      </c>
      <c r="K527" s="38">
        <f>IF(C527="","",IFERROR(J527*VLOOKUP(D527,Settings!$B$11:$E$18,2,0)+VLOOKUP(D527,Settings!$B$11:$E$18,3,0)+J527*VLOOKUP(D527,Settings!$B$11:$E$18,4,0),0))</f>
        <v/>
      </c>
      <c r="L527" s="38">
        <f>IF(C527="","",N(E527)*IFERROR(VLOOKUP(C527,Products!$B$7:$E$156,4,0),0))</f>
        <v/>
      </c>
      <c r="M527" s="38">
        <f>IF(C527="","",J527-K527-L527-N(H527))</f>
        <v/>
      </c>
      <c r="N527" s="51">
        <f>IF(OR(C527="",N(J527)=0),"",M527/J527)</f>
        <v/>
      </c>
    </row>
    <row r="528" hidden="1">
      <c r="B528" s="53" t="n"/>
      <c r="C528" s="13" t="n"/>
      <c r="D528" s="13" t="n"/>
      <c r="E528" s="14" t="n"/>
      <c r="F528" s="19" t="n"/>
      <c r="G528" s="19" t="n"/>
      <c r="H528" s="19" t="n"/>
      <c r="I528" s="19" t="n"/>
      <c r="J528" s="38">
        <f>IF(C528="","",N(E528)*N(F528)+N(G528)-N(I528))</f>
        <v/>
      </c>
      <c r="K528" s="38">
        <f>IF(C528="","",IFERROR(J528*VLOOKUP(D528,Settings!$B$11:$E$18,2,0)+VLOOKUP(D528,Settings!$B$11:$E$18,3,0)+J528*VLOOKUP(D528,Settings!$B$11:$E$18,4,0),0))</f>
        <v/>
      </c>
      <c r="L528" s="38">
        <f>IF(C528="","",N(E528)*IFERROR(VLOOKUP(C528,Products!$B$7:$E$156,4,0),0))</f>
        <v/>
      </c>
      <c r="M528" s="38">
        <f>IF(C528="","",J528-K528-L528-N(H528))</f>
        <v/>
      </c>
      <c r="N528" s="51">
        <f>IF(OR(C528="",N(J528)=0),"",M528/J528)</f>
        <v/>
      </c>
    </row>
    <row r="529" hidden="1">
      <c r="B529" s="53" t="n"/>
      <c r="C529" s="13" t="n"/>
      <c r="D529" s="13" t="n"/>
      <c r="E529" s="14" t="n"/>
      <c r="F529" s="19" t="n"/>
      <c r="G529" s="19" t="n"/>
      <c r="H529" s="19" t="n"/>
      <c r="I529" s="19" t="n"/>
      <c r="J529" s="38">
        <f>IF(C529="","",N(E529)*N(F529)+N(G529)-N(I529))</f>
        <v/>
      </c>
      <c r="K529" s="38">
        <f>IF(C529="","",IFERROR(J529*VLOOKUP(D529,Settings!$B$11:$E$18,2,0)+VLOOKUP(D529,Settings!$B$11:$E$18,3,0)+J529*VLOOKUP(D529,Settings!$B$11:$E$18,4,0),0))</f>
        <v/>
      </c>
      <c r="L529" s="38">
        <f>IF(C529="","",N(E529)*IFERROR(VLOOKUP(C529,Products!$B$7:$E$156,4,0),0))</f>
        <v/>
      </c>
      <c r="M529" s="38">
        <f>IF(C529="","",J529-K529-L529-N(H529))</f>
        <v/>
      </c>
      <c r="N529" s="51">
        <f>IF(OR(C529="",N(J529)=0),"",M529/J529)</f>
        <v/>
      </c>
    </row>
    <row r="530" hidden="1">
      <c r="B530" s="53" t="n"/>
      <c r="C530" s="13" t="n"/>
      <c r="D530" s="13" t="n"/>
      <c r="E530" s="14" t="n"/>
      <c r="F530" s="19" t="n"/>
      <c r="G530" s="19" t="n"/>
      <c r="H530" s="19" t="n"/>
      <c r="I530" s="19" t="n"/>
      <c r="J530" s="38">
        <f>IF(C530="","",N(E530)*N(F530)+N(G530)-N(I530))</f>
        <v/>
      </c>
      <c r="K530" s="38">
        <f>IF(C530="","",IFERROR(J530*VLOOKUP(D530,Settings!$B$11:$E$18,2,0)+VLOOKUP(D530,Settings!$B$11:$E$18,3,0)+J530*VLOOKUP(D530,Settings!$B$11:$E$18,4,0),0))</f>
        <v/>
      </c>
      <c r="L530" s="38">
        <f>IF(C530="","",N(E530)*IFERROR(VLOOKUP(C530,Products!$B$7:$E$156,4,0),0))</f>
        <v/>
      </c>
      <c r="M530" s="38">
        <f>IF(C530="","",J530-K530-L530-N(H530))</f>
        <v/>
      </c>
      <c r="N530" s="51">
        <f>IF(OR(C530="",N(J530)=0),"",M530/J530)</f>
        <v/>
      </c>
    </row>
    <row r="531" hidden="1">
      <c r="B531" s="53" t="n"/>
      <c r="C531" s="13" t="n"/>
      <c r="D531" s="13" t="n"/>
      <c r="E531" s="14" t="n"/>
      <c r="F531" s="19" t="n"/>
      <c r="G531" s="19" t="n"/>
      <c r="H531" s="19" t="n"/>
      <c r="I531" s="19" t="n"/>
      <c r="J531" s="38">
        <f>IF(C531="","",N(E531)*N(F531)+N(G531)-N(I531))</f>
        <v/>
      </c>
      <c r="K531" s="38">
        <f>IF(C531="","",IFERROR(J531*VLOOKUP(D531,Settings!$B$11:$E$18,2,0)+VLOOKUP(D531,Settings!$B$11:$E$18,3,0)+J531*VLOOKUP(D531,Settings!$B$11:$E$18,4,0),0))</f>
        <v/>
      </c>
      <c r="L531" s="38">
        <f>IF(C531="","",N(E531)*IFERROR(VLOOKUP(C531,Products!$B$7:$E$156,4,0),0))</f>
        <v/>
      </c>
      <c r="M531" s="38">
        <f>IF(C531="","",J531-K531-L531-N(H531))</f>
        <v/>
      </c>
      <c r="N531" s="51">
        <f>IF(OR(C531="",N(J531)=0),"",M531/J531)</f>
        <v/>
      </c>
    </row>
    <row r="532" hidden="1">
      <c r="B532" s="53" t="n"/>
      <c r="C532" s="13" t="n"/>
      <c r="D532" s="13" t="n"/>
      <c r="E532" s="14" t="n"/>
      <c r="F532" s="19" t="n"/>
      <c r="G532" s="19" t="n"/>
      <c r="H532" s="19" t="n"/>
      <c r="I532" s="19" t="n"/>
      <c r="J532" s="38">
        <f>IF(C532="","",N(E532)*N(F532)+N(G532)-N(I532))</f>
        <v/>
      </c>
      <c r="K532" s="38">
        <f>IF(C532="","",IFERROR(J532*VLOOKUP(D532,Settings!$B$11:$E$18,2,0)+VLOOKUP(D532,Settings!$B$11:$E$18,3,0)+J532*VLOOKUP(D532,Settings!$B$11:$E$18,4,0),0))</f>
        <v/>
      </c>
      <c r="L532" s="38">
        <f>IF(C532="","",N(E532)*IFERROR(VLOOKUP(C532,Products!$B$7:$E$156,4,0),0))</f>
        <v/>
      </c>
      <c r="M532" s="38">
        <f>IF(C532="","",J532-K532-L532-N(H532))</f>
        <v/>
      </c>
      <c r="N532" s="51">
        <f>IF(OR(C532="",N(J532)=0),"",M532/J532)</f>
        <v/>
      </c>
    </row>
    <row r="533" hidden="1">
      <c r="B533" s="53" t="n"/>
      <c r="C533" s="13" t="n"/>
      <c r="D533" s="13" t="n"/>
      <c r="E533" s="14" t="n"/>
      <c r="F533" s="19" t="n"/>
      <c r="G533" s="19" t="n"/>
      <c r="H533" s="19" t="n"/>
      <c r="I533" s="19" t="n"/>
      <c r="J533" s="38">
        <f>IF(C533="","",N(E533)*N(F533)+N(G533)-N(I533))</f>
        <v/>
      </c>
      <c r="K533" s="38">
        <f>IF(C533="","",IFERROR(J533*VLOOKUP(D533,Settings!$B$11:$E$18,2,0)+VLOOKUP(D533,Settings!$B$11:$E$18,3,0)+J533*VLOOKUP(D533,Settings!$B$11:$E$18,4,0),0))</f>
        <v/>
      </c>
      <c r="L533" s="38">
        <f>IF(C533="","",N(E533)*IFERROR(VLOOKUP(C533,Products!$B$7:$E$156,4,0),0))</f>
        <v/>
      </c>
      <c r="M533" s="38">
        <f>IF(C533="","",J533-K533-L533-N(H533))</f>
        <v/>
      </c>
      <c r="N533" s="51">
        <f>IF(OR(C533="",N(J533)=0),"",M533/J533)</f>
        <v/>
      </c>
    </row>
    <row r="534" hidden="1">
      <c r="B534" s="53" t="n"/>
      <c r="C534" s="13" t="n"/>
      <c r="D534" s="13" t="n"/>
      <c r="E534" s="14" t="n"/>
      <c r="F534" s="19" t="n"/>
      <c r="G534" s="19" t="n"/>
      <c r="H534" s="19" t="n"/>
      <c r="I534" s="19" t="n"/>
      <c r="J534" s="38">
        <f>IF(C534="","",N(E534)*N(F534)+N(G534)-N(I534))</f>
        <v/>
      </c>
      <c r="K534" s="38">
        <f>IF(C534="","",IFERROR(J534*VLOOKUP(D534,Settings!$B$11:$E$18,2,0)+VLOOKUP(D534,Settings!$B$11:$E$18,3,0)+J534*VLOOKUP(D534,Settings!$B$11:$E$18,4,0),0))</f>
        <v/>
      </c>
      <c r="L534" s="38">
        <f>IF(C534="","",N(E534)*IFERROR(VLOOKUP(C534,Products!$B$7:$E$156,4,0),0))</f>
        <v/>
      </c>
      <c r="M534" s="38">
        <f>IF(C534="","",J534-K534-L534-N(H534))</f>
        <v/>
      </c>
      <c r="N534" s="51">
        <f>IF(OR(C534="",N(J534)=0),"",M534/J534)</f>
        <v/>
      </c>
    </row>
    <row r="535" hidden="1">
      <c r="B535" s="53" t="n"/>
      <c r="C535" s="13" t="n"/>
      <c r="D535" s="13" t="n"/>
      <c r="E535" s="14" t="n"/>
      <c r="F535" s="19" t="n"/>
      <c r="G535" s="19" t="n"/>
      <c r="H535" s="19" t="n"/>
      <c r="I535" s="19" t="n"/>
      <c r="J535" s="38">
        <f>IF(C535="","",N(E535)*N(F535)+N(G535)-N(I535))</f>
        <v/>
      </c>
      <c r="K535" s="38">
        <f>IF(C535="","",IFERROR(J535*VLOOKUP(D535,Settings!$B$11:$E$18,2,0)+VLOOKUP(D535,Settings!$B$11:$E$18,3,0)+J535*VLOOKUP(D535,Settings!$B$11:$E$18,4,0),0))</f>
        <v/>
      </c>
      <c r="L535" s="38">
        <f>IF(C535="","",N(E535)*IFERROR(VLOOKUP(C535,Products!$B$7:$E$156,4,0),0))</f>
        <v/>
      </c>
      <c r="M535" s="38">
        <f>IF(C535="","",J535-K535-L535-N(H535))</f>
        <v/>
      </c>
      <c r="N535" s="51">
        <f>IF(OR(C535="",N(J535)=0),"",M535/J535)</f>
        <v/>
      </c>
    </row>
    <row r="536" hidden="1">
      <c r="B536" s="53" t="n"/>
      <c r="C536" s="13" t="n"/>
      <c r="D536" s="13" t="n"/>
      <c r="E536" s="14" t="n"/>
      <c r="F536" s="19" t="n"/>
      <c r="G536" s="19" t="n"/>
      <c r="H536" s="19" t="n"/>
      <c r="I536" s="19" t="n"/>
      <c r="J536" s="38">
        <f>IF(C536="","",N(E536)*N(F536)+N(G536)-N(I536))</f>
        <v/>
      </c>
      <c r="K536" s="38">
        <f>IF(C536="","",IFERROR(J536*VLOOKUP(D536,Settings!$B$11:$E$18,2,0)+VLOOKUP(D536,Settings!$B$11:$E$18,3,0)+J536*VLOOKUP(D536,Settings!$B$11:$E$18,4,0),0))</f>
        <v/>
      </c>
      <c r="L536" s="38">
        <f>IF(C536="","",N(E536)*IFERROR(VLOOKUP(C536,Products!$B$7:$E$156,4,0),0))</f>
        <v/>
      </c>
      <c r="M536" s="38">
        <f>IF(C536="","",J536-K536-L536-N(H536))</f>
        <v/>
      </c>
      <c r="N536" s="51">
        <f>IF(OR(C536="",N(J536)=0),"",M536/J536)</f>
        <v/>
      </c>
    </row>
    <row r="537" hidden="1">
      <c r="B537" s="53" t="n"/>
      <c r="C537" s="13" t="n"/>
      <c r="D537" s="13" t="n"/>
      <c r="E537" s="14" t="n"/>
      <c r="F537" s="19" t="n"/>
      <c r="G537" s="19" t="n"/>
      <c r="H537" s="19" t="n"/>
      <c r="I537" s="19" t="n"/>
      <c r="J537" s="38">
        <f>IF(C537="","",N(E537)*N(F537)+N(G537)-N(I537))</f>
        <v/>
      </c>
      <c r="K537" s="38">
        <f>IF(C537="","",IFERROR(J537*VLOOKUP(D537,Settings!$B$11:$E$18,2,0)+VLOOKUP(D537,Settings!$B$11:$E$18,3,0)+J537*VLOOKUP(D537,Settings!$B$11:$E$18,4,0),0))</f>
        <v/>
      </c>
      <c r="L537" s="38">
        <f>IF(C537="","",N(E537)*IFERROR(VLOOKUP(C537,Products!$B$7:$E$156,4,0),0))</f>
        <v/>
      </c>
      <c r="M537" s="38">
        <f>IF(C537="","",J537-K537-L537-N(H537))</f>
        <v/>
      </c>
      <c r="N537" s="51">
        <f>IF(OR(C537="",N(J537)=0),"",M537/J537)</f>
        <v/>
      </c>
    </row>
    <row r="538" hidden="1">
      <c r="B538" s="53" t="n"/>
      <c r="C538" s="13" t="n"/>
      <c r="D538" s="13" t="n"/>
      <c r="E538" s="14" t="n"/>
      <c r="F538" s="19" t="n"/>
      <c r="G538" s="19" t="n"/>
      <c r="H538" s="19" t="n"/>
      <c r="I538" s="19" t="n"/>
      <c r="J538" s="38">
        <f>IF(C538="","",N(E538)*N(F538)+N(G538)-N(I538))</f>
        <v/>
      </c>
      <c r="K538" s="38">
        <f>IF(C538="","",IFERROR(J538*VLOOKUP(D538,Settings!$B$11:$E$18,2,0)+VLOOKUP(D538,Settings!$B$11:$E$18,3,0)+J538*VLOOKUP(D538,Settings!$B$11:$E$18,4,0),0))</f>
        <v/>
      </c>
      <c r="L538" s="38">
        <f>IF(C538="","",N(E538)*IFERROR(VLOOKUP(C538,Products!$B$7:$E$156,4,0),0))</f>
        <v/>
      </c>
      <c r="M538" s="38">
        <f>IF(C538="","",J538-K538-L538-N(H538))</f>
        <v/>
      </c>
      <c r="N538" s="51">
        <f>IF(OR(C538="",N(J538)=0),"",M538/J538)</f>
        <v/>
      </c>
    </row>
    <row r="539" hidden="1">
      <c r="B539" s="53" t="n"/>
      <c r="C539" s="13" t="n"/>
      <c r="D539" s="13" t="n"/>
      <c r="E539" s="14" t="n"/>
      <c r="F539" s="19" t="n"/>
      <c r="G539" s="19" t="n"/>
      <c r="H539" s="19" t="n"/>
      <c r="I539" s="19" t="n"/>
      <c r="J539" s="38">
        <f>IF(C539="","",N(E539)*N(F539)+N(G539)-N(I539))</f>
        <v/>
      </c>
      <c r="K539" s="38">
        <f>IF(C539="","",IFERROR(J539*VLOOKUP(D539,Settings!$B$11:$E$18,2,0)+VLOOKUP(D539,Settings!$B$11:$E$18,3,0)+J539*VLOOKUP(D539,Settings!$B$11:$E$18,4,0),0))</f>
        <v/>
      </c>
      <c r="L539" s="38">
        <f>IF(C539="","",N(E539)*IFERROR(VLOOKUP(C539,Products!$B$7:$E$156,4,0),0))</f>
        <v/>
      </c>
      <c r="M539" s="38">
        <f>IF(C539="","",J539-K539-L539-N(H539))</f>
        <v/>
      </c>
      <c r="N539" s="51">
        <f>IF(OR(C539="",N(J539)=0),"",M539/J539)</f>
        <v/>
      </c>
    </row>
    <row r="540" hidden="1">
      <c r="B540" s="53" t="n"/>
      <c r="C540" s="13" t="n"/>
      <c r="D540" s="13" t="n"/>
      <c r="E540" s="14" t="n"/>
      <c r="F540" s="19" t="n"/>
      <c r="G540" s="19" t="n"/>
      <c r="H540" s="19" t="n"/>
      <c r="I540" s="19" t="n"/>
      <c r="J540" s="38">
        <f>IF(C540="","",N(E540)*N(F540)+N(G540)-N(I540))</f>
        <v/>
      </c>
      <c r="K540" s="38">
        <f>IF(C540="","",IFERROR(J540*VLOOKUP(D540,Settings!$B$11:$E$18,2,0)+VLOOKUP(D540,Settings!$B$11:$E$18,3,0)+J540*VLOOKUP(D540,Settings!$B$11:$E$18,4,0),0))</f>
        <v/>
      </c>
      <c r="L540" s="38">
        <f>IF(C540="","",N(E540)*IFERROR(VLOOKUP(C540,Products!$B$7:$E$156,4,0),0))</f>
        <v/>
      </c>
      <c r="M540" s="38">
        <f>IF(C540="","",J540-K540-L540-N(H540))</f>
        <v/>
      </c>
      <c r="N540" s="51">
        <f>IF(OR(C540="",N(J540)=0),"",M540/J540)</f>
        <v/>
      </c>
    </row>
    <row r="541" hidden="1">
      <c r="B541" s="53" t="n"/>
      <c r="C541" s="13" t="n"/>
      <c r="D541" s="13" t="n"/>
      <c r="E541" s="14" t="n"/>
      <c r="F541" s="19" t="n"/>
      <c r="G541" s="19" t="n"/>
      <c r="H541" s="19" t="n"/>
      <c r="I541" s="19" t="n"/>
      <c r="J541" s="38">
        <f>IF(C541="","",N(E541)*N(F541)+N(G541)-N(I541))</f>
        <v/>
      </c>
      <c r="K541" s="38">
        <f>IF(C541="","",IFERROR(J541*VLOOKUP(D541,Settings!$B$11:$E$18,2,0)+VLOOKUP(D541,Settings!$B$11:$E$18,3,0)+J541*VLOOKUP(D541,Settings!$B$11:$E$18,4,0),0))</f>
        <v/>
      </c>
      <c r="L541" s="38">
        <f>IF(C541="","",N(E541)*IFERROR(VLOOKUP(C541,Products!$B$7:$E$156,4,0),0))</f>
        <v/>
      </c>
      <c r="M541" s="38">
        <f>IF(C541="","",J541-K541-L541-N(H541))</f>
        <v/>
      </c>
      <c r="N541" s="51">
        <f>IF(OR(C541="",N(J541)=0),"",M541/J541)</f>
        <v/>
      </c>
    </row>
    <row r="542" hidden="1">
      <c r="B542" s="53" t="n"/>
      <c r="C542" s="13" t="n"/>
      <c r="D542" s="13" t="n"/>
      <c r="E542" s="14" t="n"/>
      <c r="F542" s="19" t="n"/>
      <c r="G542" s="19" t="n"/>
      <c r="H542" s="19" t="n"/>
      <c r="I542" s="19" t="n"/>
      <c r="J542" s="38">
        <f>IF(C542="","",N(E542)*N(F542)+N(G542)-N(I542))</f>
        <v/>
      </c>
      <c r="K542" s="38">
        <f>IF(C542="","",IFERROR(J542*VLOOKUP(D542,Settings!$B$11:$E$18,2,0)+VLOOKUP(D542,Settings!$B$11:$E$18,3,0)+J542*VLOOKUP(D542,Settings!$B$11:$E$18,4,0),0))</f>
        <v/>
      </c>
      <c r="L542" s="38">
        <f>IF(C542="","",N(E542)*IFERROR(VLOOKUP(C542,Products!$B$7:$E$156,4,0),0))</f>
        <v/>
      </c>
      <c r="M542" s="38">
        <f>IF(C542="","",J542-K542-L542-N(H542))</f>
        <v/>
      </c>
      <c r="N542" s="51">
        <f>IF(OR(C542="",N(J542)=0),"",M542/J542)</f>
        <v/>
      </c>
    </row>
    <row r="543" hidden="1">
      <c r="B543" s="53" t="n"/>
      <c r="C543" s="13" t="n"/>
      <c r="D543" s="13" t="n"/>
      <c r="E543" s="14" t="n"/>
      <c r="F543" s="19" t="n"/>
      <c r="G543" s="19" t="n"/>
      <c r="H543" s="19" t="n"/>
      <c r="I543" s="19" t="n"/>
      <c r="J543" s="38">
        <f>IF(C543="","",N(E543)*N(F543)+N(G543)-N(I543))</f>
        <v/>
      </c>
      <c r="K543" s="38">
        <f>IF(C543="","",IFERROR(J543*VLOOKUP(D543,Settings!$B$11:$E$18,2,0)+VLOOKUP(D543,Settings!$B$11:$E$18,3,0)+J543*VLOOKUP(D543,Settings!$B$11:$E$18,4,0),0))</f>
        <v/>
      </c>
      <c r="L543" s="38">
        <f>IF(C543="","",N(E543)*IFERROR(VLOOKUP(C543,Products!$B$7:$E$156,4,0),0))</f>
        <v/>
      </c>
      <c r="M543" s="38">
        <f>IF(C543="","",J543-K543-L543-N(H543))</f>
        <v/>
      </c>
      <c r="N543" s="51">
        <f>IF(OR(C543="",N(J543)=0),"",M543/J543)</f>
        <v/>
      </c>
    </row>
    <row r="544" hidden="1">
      <c r="B544" s="53" t="n"/>
      <c r="C544" s="13" t="n"/>
      <c r="D544" s="13" t="n"/>
      <c r="E544" s="14" t="n"/>
      <c r="F544" s="19" t="n"/>
      <c r="G544" s="19" t="n"/>
      <c r="H544" s="19" t="n"/>
      <c r="I544" s="19" t="n"/>
      <c r="J544" s="38">
        <f>IF(C544="","",N(E544)*N(F544)+N(G544)-N(I544))</f>
        <v/>
      </c>
      <c r="K544" s="38">
        <f>IF(C544="","",IFERROR(J544*VLOOKUP(D544,Settings!$B$11:$E$18,2,0)+VLOOKUP(D544,Settings!$B$11:$E$18,3,0)+J544*VLOOKUP(D544,Settings!$B$11:$E$18,4,0),0))</f>
        <v/>
      </c>
      <c r="L544" s="38">
        <f>IF(C544="","",N(E544)*IFERROR(VLOOKUP(C544,Products!$B$7:$E$156,4,0),0))</f>
        <v/>
      </c>
      <c r="M544" s="38">
        <f>IF(C544="","",J544-K544-L544-N(H544))</f>
        <v/>
      </c>
      <c r="N544" s="51">
        <f>IF(OR(C544="",N(J544)=0),"",M544/J544)</f>
        <v/>
      </c>
    </row>
    <row r="545" hidden="1">
      <c r="B545" s="53" t="n"/>
      <c r="C545" s="13" t="n"/>
      <c r="D545" s="13" t="n"/>
      <c r="E545" s="14" t="n"/>
      <c r="F545" s="19" t="n"/>
      <c r="G545" s="19" t="n"/>
      <c r="H545" s="19" t="n"/>
      <c r="I545" s="19" t="n"/>
      <c r="J545" s="38">
        <f>IF(C545="","",N(E545)*N(F545)+N(G545)-N(I545))</f>
        <v/>
      </c>
      <c r="K545" s="38">
        <f>IF(C545="","",IFERROR(J545*VLOOKUP(D545,Settings!$B$11:$E$18,2,0)+VLOOKUP(D545,Settings!$B$11:$E$18,3,0)+J545*VLOOKUP(D545,Settings!$B$11:$E$18,4,0),0))</f>
        <v/>
      </c>
      <c r="L545" s="38">
        <f>IF(C545="","",N(E545)*IFERROR(VLOOKUP(C545,Products!$B$7:$E$156,4,0),0))</f>
        <v/>
      </c>
      <c r="M545" s="38">
        <f>IF(C545="","",J545-K545-L545-N(H545))</f>
        <v/>
      </c>
      <c r="N545" s="51">
        <f>IF(OR(C545="",N(J545)=0),"",M545/J545)</f>
        <v/>
      </c>
    </row>
    <row r="546" hidden="1">
      <c r="B546" s="53" t="n"/>
      <c r="C546" s="13" t="n"/>
      <c r="D546" s="13" t="n"/>
      <c r="E546" s="14" t="n"/>
      <c r="F546" s="19" t="n"/>
      <c r="G546" s="19" t="n"/>
      <c r="H546" s="19" t="n"/>
      <c r="I546" s="19" t="n"/>
      <c r="J546" s="38">
        <f>IF(C546="","",N(E546)*N(F546)+N(G546)-N(I546))</f>
        <v/>
      </c>
      <c r="K546" s="38">
        <f>IF(C546="","",IFERROR(J546*VLOOKUP(D546,Settings!$B$11:$E$18,2,0)+VLOOKUP(D546,Settings!$B$11:$E$18,3,0)+J546*VLOOKUP(D546,Settings!$B$11:$E$18,4,0),0))</f>
        <v/>
      </c>
      <c r="L546" s="38">
        <f>IF(C546="","",N(E546)*IFERROR(VLOOKUP(C546,Products!$B$7:$E$156,4,0),0))</f>
        <v/>
      </c>
      <c r="M546" s="38">
        <f>IF(C546="","",J546-K546-L546-N(H546))</f>
        <v/>
      </c>
      <c r="N546" s="51">
        <f>IF(OR(C546="",N(J546)=0),"",M546/J546)</f>
        <v/>
      </c>
    </row>
    <row r="547" hidden="1">
      <c r="B547" s="53" t="n"/>
      <c r="C547" s="13" t="n"/>
      <c r="D547" s="13" t="n"/>
      <c r="E547" s="14" t="n"/>
      <c r="F547" s="19" t="n"/>
      <c r="G547" s="19" t="n"/>
      <c r="H547" s="19" t="n"/>
      <c r="I547" s="19" t="n"/>
      <c r="J547" s="38">
        <f>IF(C547="","",N(E547)*N(F547)+N(G547)-N(I547))</f>
        <v/>
      </c>
      <c r="K547" s="38">
        <f>IF(C547="","",IFERROR(J547*VLOOKUP(D547,Settings!$B$11:$E$18,2,0)+VLOOKUP(D547,Settings!$B$11:$E$18,3,0)+J547*VLOOKUP(D547,Settings!$B$11:$E$18,4,0),0))</f>
        <v/>
      </c>
      <c r="L547" s="38">
        <f>IF(C547="","",N(E547)*IFERROR(VLOOKUP(C547,Products!$B$7:$E$156,4,0),0))</f>
        <v/>
      </c>
      <c r="M547" s="38">
        <f>IF(C547="","",J547-K547-L547-N(H547))</f>
        <v/>
      </c>
      <c r="N547" s="51">
        <f>IF(OR(C547="",N(J547)=0),"",M547/J547)</f>
        <v/>
      </c>
    </row>
    <row r="548" hidden="1">
      <c r="B548" s="53" t="n"/>
      <c r="C548" s="13" t="n"/>
      <c r="D548" s="13" t="n"/>
      <c r="E548" s="14" t="n"/>
      <c r="F548" s="19" t="n"/>
      <c r="G548" s="19" t="n"/>
      <c r="H548" s="19" t="n"/>
      <c r="I548" s="19" t="n"/>
      <c r="J548" s="38">
        <f>IF(C548="","",N(E548)*N(F548)+N(G548)-N(I548))</f>
        <v/>
      </c>
      <c r="K548" s="38">
        <f>IF(C548="","",IFERROR(J548*VLOOKUP(D548,Settings!$B$11:$E$18,2,0)+VLOOKUP(D548,Settings!$B$11:$E$18,3,0)+J548*VLOOKUP(D548,Settings!$B$11:$E$18,4,0),0))</f>
        <v/>
      </c>
      <c r="L548" s="38">
        <f>IF(C548="","",N(E548)*IFERROR(VLOOKUP(C548,Products!$B$7:$E$156,4,0),0))</f>
        <v/>
      </c>
      <c r="M548" s="38">
        <f>IF(C548="","",J548-K548-L548-N(H548))</f>
        <v/>
      </c>
      <c r="N548" s="51">
        <f>IF(OR(C548="",N(J548)=0),"",M548/J548)</f>
        <v/>
      </c>
    </row>
    <row r="549" hidden="1">
      <c r="B549" s="53" t="n"/>
      <c r="C549" s="13" t="n"/>
      <c r="D549" s="13" t="n"/>
      <c r="E549" s="14" t="n"/>
      <c r="F549" s="19" t="n"/>
      <c r="G549" s="19" t="n"/>
      <c r="H549" s="19" t="n"/>
      <c r="I549" s="19" t="n"/>
      <c r="J549" s="38">
        <f>IF(C549="","",N(E549)*N(F549)+N(G549)-N(I549))</f>
        <v/>
      </c>
      <c r="K549" s="38">
        <f>IF(C549="","",IFERROR(J549*VLOOKUP(D549,Settings!$B$11:$E$18,2,0)+VLOOKUP(D549,Settings!$B$11:$E$18,3,0)+J549*VLOOKUP(D549,Settings!$B$11:$E$18,4,0),0))</f>
        <v/>
      </c>
      <c r="L549" s="38">
        <f>IF(C549="","",N(E549)*IFERROR(VLOOKUP(C549,Products!$B$7:$E$156,4,0),0))</f>
        <v/>
      </c>
      <c r="M549" s="38">
        <f>IF(C549="","",J549-K549-L549-N(H549))</f>
        <v/>
      </c>
      <c r="N549" s="51">
        <f>IF(OR(C549="",N(J549)=0),"",M549/J549)</f>
        <v/>
      </c>
    </row>
    <row r="550" hidden="1">
      <c r="B550" s="53" t="n"/>
      <c r="C550" s="13" t="n"/>
      <c r="D550" s="13" t="n"/>
      <c r="E550" s="14" t="n"/>
      <c r="F550" s="19" t="n"/>
      <c r="G550" s="19" t="n"/>
      <c r="H550" s="19" t="n"/>
      <c r="I550" s="19" t="n"/>
      <c r="J550" s="38">
        <f>IF(C550="","",N(E550)*N(F550)+N(G550)-N(I550))</f>
        <v/>
      </c>
      <c r="K550" s="38">
        <f>IF(C550="","",IFERROR(J550*VLOOKUP(D550,Settings!$B$11:$E$18,2,0)+VLOOKUP(D550,Settings!$B$11:$E$18,3,0)+J550*VLOOKUP(D550,Settings!$B$11:$E$18,4,0),0))</f>
        <v/>
      </c>
      <c r="L550" s="38">
        <f>IF(C550="","",N(E550)*IFERROR(VLOOKUP(C550,Products!$B$7:$E$156,4,0),0))</f>
        <v/>
      </c>
      <c r="M550" s="38">
        <f>IF(C550="","",J550-K550-L550-N(H550))</f>
        <v/>
      </c>
      <c r="N550" s="51">
        <f>IF(OR(C550="",N(J550)=0),"",M550/J550)</f>
        <v/>
      </c>
    </row>
    <row r="551" hidden="1">
      <c r="B551" s="53" t="n"/>
      <c r="C551" s="13" t="n"/>
      <c r="D551" s="13" t="n"/>
      <c r="E551" s="14" t="n"/>
      <c r="F551" s="19" t="n"/>
      <c r="G551" s="19" t="n"/>
      <c r="H551" s="19" t="n"/>
      <c r="I551" s="19" t="n"/>
      <c r="J551" s="38">
        <f>IF(C551="","",N(E551)*N(F551)+N(G551)-N(I551))</f>
        <v/>
      </c>
      <c r="K551" s="38">
        <f>IF(C551="","",IFERROR(J551*VLOOKUP(D551,Settings!$B$11:$E$18,2,0)+VLOOKUP(D551,Settings!$B$11:$E$18,3,0)+J551*VLOOKUP(D551,Settings!$B$11:$E$18,4,0),0))</f>
        <v/>
      </c>
      <c r="L551" s="38">
        <f>IF(C551="","",N(E551)*IFERROR(VLOOKUP(C551,Products!$B$7:$E$156,4,0),0))</f>
        <v/>
      </c>
      <c r="M551" s="38">
        <f>IF(C551="","",J551-K551-L551-N(H551))</f>
        <v/>
      </c>
      <c r="N551" s="51">
        <f>IF(OR(C551="",N(J551)=0),"",M551/J551)</f>
        <v/>
      </c>
    </row>
    <row r="552" hidden="1">
      <c r="B552" s="53" t="n"/>
      <c r="C552" s="13" t="n"/>
      <c r="D552" s="13" t="n"/>
      <c r="E552" s="14" t="n"/>
      <c r="F552" s="19" t="n"/>
      <c r="G552" s="19" t="n"/>
      <c r="H552" s="19" t="n"/>
      <c r="I552" s="19" t="n"/>
      <c r="J552" s="38">
        <f>IF(C552="","",N(E552)*N(F552)+N(G552)-N(I552))</f>
        <v/>
      </c>
      <c r="K552" s="38">
        <f>IF(C552="","",IFERROR(J552*VLOOKUP(D552,Settings!$B$11:$E$18,2,0)+VLOOKUP(D552,Settings!$B$11:$E$18,3,0)+J552*VLOOKUP(D552,Settings!$B$11:$E$18,4,0),0))</f>
        <v/>
      </c>
      <c r="L552" s="38">
        <f>IF(C552="","",N(E552)*IFERROR(VLOOKUP(C552,Products!$B$7:$E$156,4,0),0))</f>
        <v/>
      </c>
      <c r="M552" s="38">
        <f>IF(C552="","",J552-K552-L552-N(H552))</f>
        <v/>
      </c>
      <c r="N552" s="51">
        <f>IF(OR(C552="",N(J552)=0),"",M552/J552)</f>
        <v/>
      </c>
    </row>
    <row r="553" hidden="1">
      <c r="B553" s="53" t="n"/>
      <c r="C553" s="13" t="n"/>
      <c r="D553" s="13" t="n"/>
      <c r="E553" s="14" t="n"/>
      <c r="F553" s="19" t="n"/>
      <c r="G553" s="19" t="n"/>
      <c r="H553" s="19" t="n"/>
      <c r="I553" s="19" t="n"/>
      <c r="J553" s="38">
        <f>IF(C553="","",N(E553)*N(F553)+N(G553)-N(I553))</f>
        <v/>
      </c>
      <c r="K553" s="38">
        <f>IF(C553="","",IFERROR(J553*VLOOKUP(D553,Settings!$B$11:$E$18,2,0)+VLOOKUP(D553,Settings!$B$11:$E$18,3,0)+J553*VLOOKUP(D553,Settings!$B$11:$E$18,4,0),0))</f>
        <v/>
      </c>
      <c r="L553" s="38">
        <f>IF(C553="","",N(E553)*IFERROR(VLOOKUP(C553,Products!$B$7:$E$156,4,0),0))</f>
        <v/>
      </c>
      <c r="M553" s="38">
        <f>IF(C553="","",J553-K553-L553-N(H553))</f>
        <v/>
      </c>
      <c r="N553" s="51">
        <f>IF(OR(C553="",N(J553)=0),"",M553/J553)</f>
        <v/>
      </c>
    </row>
    <row r="554" hidden="1">
      <c r="B554" s="53" t="n"/>
      <c r="C554" s="13" t="n"/>
      <c r="D554" s="13" t="n"/>
      <c r="E554" s="14" t="n"/>
      <c r="F554" s="19" t="n"/>
      <c r="G554" s="19" t="n"/>
      <c r="H554" s="19" t="n"/>
      <c r="I554" s="19" t="n"/>
      <c r="J554" s="38">
        <f>IF(C554="","",N(E554)*N(F554)+N(G554)-N(I554))</f>
        <v/>
      </c>
      <c r="K554" s="38">
        <f>IF(C554="","",IFERROR(J554*VLOOKUP(D554,Settings!$B$11:$E$18,2,0)+VLOOKUP(D554,Settings!$B$11:$E$18,3,0)+J554*VLOOKUP(D554,Settings!$B$11:$E$18,4,0),0))</f>
        <v/>
      </c>
      <c r="L554" s="38">
        <f>IF(C554="","",N(E554)*IFERROR(VLOOKUP(C554,Products!$B$7:$E$156,4,0),0))</f>
        <v/>
      </c>
      <c r="M554" s="38">
        <f>IF(C554="","",J554-K554-L554-N(H554))</f>
        <v/>
      </c>
      <c r="N554" s="51">
        <f>IF(OR(C554="",N(J554)=0),"",M554/J554)</f>
        <v/>
      </c>
    </row>
    <row r="555" hidden="1">
      <c r="B555" s="53" t="n"/>
      <c r="C555" s="13" t="n"/>
      <c r="D555" s="13" t="n"/>
      <c r="E555" s="14" t="n"/>
      <c r="F555" s="19" t="n"/>
      <c r="G555" s="19" t="n"/>
      <c r="H555" s="19" t="n"/>
      <c r="I555" s="19" t="n"/>
      <c r="J555" s="38">
        <f>IF(C555="","",N(E555)*N(F555)+N(G555)-N(I555))</f>
        <v/>
      </c>
      <c r="K555" s="38">
        <f>IF(C555="","",IFERROR(J555*VLOOKUP(D555,Settings!$B$11:$E$18,2,0)+VLOOKUP(D555,Settings!$B$11:$E$18,3,0)+J555*VLOOKUP(D555,Settings!$B$11:$E$18,4,0),0))</f>
        <v/>
      </c>
      <c r="L555" s="38">
        <f>IF(C555="","",N(E555)*IFERROR(VLOOKUP(C555,Products!$B$7:$E$156,4,0),0))</f>
        <v/>
      </c>
      <c r="M555" s="38">
        <f>IF(C555="","",J555-K555-L555-N(H555))</f>
        <v/>
      </c>
      <c r="N555" s="51">
        <f>IF(OR(C555="",N(J555)=0),"",M555/J555)</f>
        <v/>
      </c>
    </row>
    <row r="556" hidden="1">
      <c r="B556" s="53" t="n"/>
      <c r="C556" s="13" t="n"/>
      <c r="D556" s="13" t="n"/>
      <c r="E556" s="14" t="n"/>
      <c r="F556" s="19" t="n"/>
      <c r="G556" s="19" t="n"/>
      <c r="H556" s="19" t="n"/>
      <c r="I556" s="19" t="n"/>
      <c r="J556" s="38">
        <f>IF(C556="","",N(E556)*N(F556)+N(G556)-N(I556))</f>
        <v/>
      </c>
      <c r="K556" s="38">
        <f>IF(C556="","",IFERROR(J556*VLOOKUP(D556,Settings!$B$11:$E$18,2,0)+VLOOKUP(D556,Settings!$B$11:$E$18,3,0)+J556*VLOOKUP(D556,Settings!$B$11:$E$18,4,0),0))</f>
        <v/>
      </c>
      <c r="L556" s="38">
        <f>IF(C556="","",N(E556)*IFERROR(VLOOKUP(C556,Products!$B$7:$E$156,4,0),0))</f>
        <v/>
      </c>
      <c r="M556" s="38">
        <f>IF(C556="","",J556-K556-L556-N(H556))</f>
        <v/>
      </c>
      <c r="N556" s="51">
        <f>IF(OR(C556="",N(J556)=0),"",M556/J556)</f>
        <v/>
      </c>
    </row>
    <row r="557" hidden="1">
      <c r="B557" s="53" t="n"/>
      <c r="C557" s="13" t="n"/>
      <c r="D557" s="13" t="n"/>
      <c r="E557" s="14" t="n"/>
      <c r="F557" s="19" t="n"/>
      <c r="G557" s="19" t="n"/>
      <c r="H557" s="19" t="n"/>
      <c r="I557" s="19" t="n"/>
      <c r="J557" s="38">
        <f>IF(C557="","",N(E557)*N(F557)+N(G557)-N(I557))</f>
        <v/>
      </c>
      <c r="K557" s="38">
        <f>IF(C557="","",IFERROR(J557*VLOOKUP(D557,Settings!$B$11:$E$18,2,0)+VLOOKUP(D557,Settings!$B$11:$E$18,3,0)+J557*VLOOKUP(D557,Settings!$B$11:$E$18,4,0),0))</f>
        <v/>
      </c>
      <c r="L557" s="38">
        <f>IF(C557="","",N(E557)*IFERROR(VLOOKUP(C557,Products!$B$7:$E$156,4,0),0))</f>
        <v/>
      </c>
      <c r="M557" s="38">
        <f>IF(C557="","",J557-K557-L557-N(H557))</f>
        <v/>
      </c>
      <c r="N557" s="51">
        <f>IF(OR(C557="",N(J557)=0),"",M557/J557)</f>
        <v/>
      </c>
    </row>
    <row r="558" hidden="1">
      <c r="B558" s="53" t="n"/>
      <c r="C558" s="13" t="n"/>
      <c r="D558" s="13" t="n"/>
      <c r="E558" s="14" t="n"/>
      <c r="F558" s="19" t="n"/>
      <c r="G558" s="19" t="n"/>
      <c r="H558" s="19" t="n"/>
      <c r="I558" s="19" t="n"/>
      <c r="J558" s="38">
        <f>IF(C558="","",N(E558)*N(F558)+N(G558)-N(I558))</f>
        <v/>
      </c>
      <c r="K558" s="38">
        <f>IF(C558="","",IFERROR(J558*VLOOKUP(D558,Settings!$B$11:$E$18,2,0)+VLOOKUP(D558,Settings!$B$11:$E$18,3,0)+J558*VLOOKUP(D558,Settings!$B$11:$E$18,4,0),0))</f>
        <v/>
      </c>
      <c r="L558" s="38">
        <f>IF(C558="","",N(E558)*IFERROR(VLOOKUP(C558,Products!$B$7:$E$156,4,0),0))</f>
        <v/>
      </c>
      <c r="M558" s="38">
        <f>IF(C558="","",J558-K558-L558-N(H558))</f>
        <v/>
      </c>
      <c r="N558" s="51">
        <f>IF(OR(C558="",N(J558)=0),"",M558/J558)</f>
        <v/>
      </c>
    </row>
    <row r="559" hidden="1">
      <c r="B559" s="53" t="n"/>
      <c r="C559" s="13" t="n"/>
      <c r="D559" s="13" t="n"/>
      <c r="E559" s="14" t="n"/>
      <c r="F559" s="19" t="n"/>
      <c r="G559" s="19" t="n"/>
      <c r="H559" s="19" t="n"/>
      <c r="I559" s="19" t="n"/>
      <c r="J559" s="38">
        <f>IF(C559="","",N(E559)*N(F559)+N(G559)-N(I559))</f>
        <v/>
      </c>
      <c r="K559" s="38">
        <f>IF(C559="","",IFERROR(J559*VLOOKUP(D559,Settings!$B$11:$E$18,2,0)+VLOOKUP(D559,Settings!$B$11:$E$18,3,0)+J559*VLOOKUP(D559,Settings!$B$11:$E$18,4,0),0))</f>
        <v/>
      </c>
      <c r="L559" s="38">
        <f>IF(C559="","",N(E559)*IFERROR(VLOOKUP(C559,Products!$B$7:$E$156,4,0),0))</f>
        <v/>
      </c>
      <c r="M559" s="38">
        <f>IF(C559="","",J559-K559-L559-N(H559))</f>
        <v/>
      </c>
      <c r="N559" s="51">
        <f>IF(OR(C559="",N(J559)=0),"",M559/J559)</f>
        <v/>
      </c>
    </row>
    <row r="560" hidden="1">
      <c r="B560" s="53" t="n"/>
      <c r="C560" s="13" t="n"/>
      <c r="D560" s="13" t="n"/>
      <c r="E560" s="14" t="n"/>
      <c r="F560" s="19" t="n"/>
      <c r="G560" s="19" t="n"/>
      <c r="H560" s="19" t="n"/>
      <c r="I560" s="19" t="n"/>
      <c r="J560" s="38">
        <f>IF(C560="","",N(E560)*N(F560)+N(G560)-N(I560))</f>
        <v/>
      </c>
      <c r="K560" s="38">
        <f>IF(C560="","",IFERROR(J560*VLOOKUP(D560,Settings!$B$11:$E$18,2,0)+VLOOKUP(D560,Settings!$B$11:$E$18,3,0)+J560*VLOOKUP(D560,Settings!$B$11:$E$18,4,0),0))</f>
        <v/>
      </c>
      <c r="L560" s="38">
        <f>IF(C560="","",N(E560)*IFERROR(VLOOKUP(C560,Products!$B$7:$E$156,4,0),0))</f>
        <v/>
      </c>
      <c r="M560" s="38">
        <f>IF(C560="","",J560-K560-L560-N(H560))</f>
        <v/>
      </c>
      <c r="N560" s="51">
        <f>IF(OR(C560="",N(J560)=0),"",M560/J560)</f>
        <v/>
      </c>
    </row>
    <row r="561" hidden="1">
      <c r="B561" s="53" t="n"/>
      <c r="C561" s="13" t="n"/>
      <c r="D561" s="13" t="n"/>
      <c r="E561" s="14" t="n"/>
      <c r="F561" s="19" t="n"/>
      <c r="G561" s="19" t="n"/>
      <c r="H561" s="19" t="n"/>
      <c r="I561" s="19" t="n"/>
      <c r="J561" s="38">
        <f>IF(C561="","",N(E561)*N(F561)+N(G561)-N(I561))</f>
        <v/>
      </c>
      <c r="K561" s="38">
        <f>IF(C561="","",IFERROR(J561*VLOOKUP(D561,Settings!$B$11:$E$18,2,0)+VLOOKUP(D561,Settings!$B$11:$E$18,3,0)+J561*VLOOKUP(D561,Settings!$B$11:$E$18,4,0),0))</f>
        <v/>
      </c>
      <c r="L561" s="38">
        <f>IF(C561="","",N(E561)*IFERROR(VLOOKUP(C561,Products!$B$7:$E$156,4,0),0))</f>
        <v/>
      </c>
      <c r="M561" s="38">
        <f>IF(C561="","",J561-K561-L561-N(H561))</f>
        <v/>
      </c>
      <c r="N561" s="51">
        <f>IF(OR(C561="",N(J561)=0),"",M561/J561)</f>
        <v/>
      </c>
    </row>
    <row r="562" hidden="1">
      <c r="B562" s="53" t="n"/>
      <c r="C562" s="13" t="n"/>
      <c r="D562" s="13" t="n"/>
      <c r="E562" s="14" t="n"/>
      <c r="F562" s="19" t="n"/>
      <c r="G562" s="19" t="n"/>
      <c r="H562" s="19" t="n"/>
      <c r="I562" s="19" t="n"/>
      <c r="J562" s="38">
        <f>IF(C562="","",N(E562)*N(F562)+N(G562)-N(I562))</f>
        <v/>
      </c>
      <c r="K562" s="38">
        <f>IF(C562="","",IFERROR(J562*VLOOKUP(D562,Settings!$B$11:$E$18,2,0)+VLOOKUP(D562,Settings!$B$11:$E$18,3,0)+J562*VLOOKUP(D562,Settings!$B$11:$E$18,4,0),0))</f>
        <v/>
      </c>
      <c r="L562" s="38">
        <f>IF(C562="","",N(E562)*IFERROR(VLOOKUP(C562,Products!$B$7:$E$156,4,0),0))</f>
        <v/>
      </c>
      <c r="M562" s="38">
        <f>IF(C562="","",J562-K562-L562-N(H562))</f>
        <v/>
      </c>
      <c r="N562" s="51">
        <f>IF(OR(C562="",N(J562)=0),"",M562/J562)</f>
        <v/>
      </c>
    </row>
    <row r="563" hidden="1">
      <c r="B563" s="53" t="n"/>
      <c r="C563" s="13" t="n"/>
      <c r="D563" s="13" t="n"/>
      <c r="E563" s="14" t="n"/>
      <c r="F563" s="19" t="n"/>
      <c r="G563" s="19" t="n"/>
      <c r="H563" s="19" t="n"/>
      <c r="I563" s="19" t="n"/>
      <c r="J563" s="38">
        <f>IF(C563="","",N(E563)*N(F563)+N(G563)-N(I563))</f>
        <v/>
      </c>
      <c r="K563" s="38">
        <f>IF(C563="","",IFERROR(J563*VLOOKUP(D563,Settings!$B$11:$E$18,2,0)+VLOOKUP(D563,Settings!$B$11:$E$18,3,0)+J563*VLOOKUP(D563,Settings!$B$11:$E$18,4,0),0))</f>
        <v/>
      </c>
      <c r="L563" s="38">
        <f>IF(C563="","",N(E563)*IFERROR(VLOOKUP(C563,Products!$B$7:$E$156,4,0),0))</f>
        <v/>
      </c>
      <c r="M563" s="38">
        <f>IF(C563="","",J563-K563-L563-N(H563))</f>
        <v/>
      </c>
      <c r="N563" s="51">
        <f>IF(OR(C563="",N(J563)=0),"",M563/J563)</f>
        <v/>
      </c>
    </row>
    <row r="564" hidden="1">
      <c r="B564" s="53" t="n"/>
      <c r="C564" s="13" t="n"/>
      <c r="D564" s="13" t="n"/>
      <c r="E564" s="14" t="n"/>
      <c r="F564" s="19" t="n"/>
      <c r="G564" s="19" t="n"/>
      <c r="H564" s="19" t="n"/>
      <c r="I564" s="19" t="n"/>
      <c r="J564" s="38">
        <f>IF(C564="","",N(E564)*N(F564)+N(G564)-N(I564))</f>
        <v/>
      </c>
      <c r="K564" s="38">
        <f>IF(C564="","",IFERROR(J564*VLOOKUP(D564,Settings!$B$11:$E$18,2,0)+VLOOKUP(D564,Settings!$B$11:$E$18,3,0)+J564*VLOOKUP(D564,Settings!$B$11:$E$18,4,0),0))</f>
        <v/>
      </c>
      <c r="L564" s="38">
        <f>IF(C564="","",N(E564)*IFERROR(VLOOKUP(C564,Products!$B$7:$E$156,4,0),0))</f>
        <v/>
      </c>
      <c r="M564" s="38">
        <f>IF(C564="","",J564-K564-L564-N(H564))</f>
        <v/>
      </c>
      <c r="N564" s="51">
        <f>IF(OR(C564="",N(J564)=0),"",M564/J564)</f>
        <v/>
      </c>
    </row>
    <row r="565" hidden="1">
      <c r="B565" s="53" t="n"/>
      <c r="C565" s="13" t="n"/>
      <c r="D565" s="13" t="n"/>
      <c r="E565" s="14" t="n"/>
      <c r="F565" s="19" t="n"/>
      <c r="G565" s="19" t="n"/>
      <c r="H565" s="19" t="n"/>
      <c r="I565" s="19" t="n"/>
      <c r="J565" s="38">
        <f>IF(C565="","",N(E565)*N(F565)+N(G565)-N(I565))</f>
        <v/>
      </c>
      <c r="K565" s="38">
        <f>IF(C565="","",IFERROR(J565*VLOOKUP(D565,Settings!$B$11:$E$18,2,0)+VLOOKUP(D565,Settings!$B$11:$E$18,3,0)+J565*VLOOKUP(D565,Settings!$B$11:$E$18,4,0),0))</f>
        <v/>
      </c>
      <c r="L565" s="38">
        <f>IF(C565="","",N(E565)*IFERROR(VLOOKUP(C565,Products!$B$7:$E$156,4,0),0))</f>
        <v/>
      </c>
      <c r="M565" s="38">
        <f>IF(C565="","",J565-K565-L565-N(H565))</f>
        <v/>
      </c>
      <c r="N565" s="51">
        <f>IF(OR(C565="",N(J565)=0),"",M565/J565)</f>
        <v/>
      </c>
    </row>
    <row r="566" hidden="1">
      <c r="B566" s="53" t="n"/>
      <c r="C566" s="13" t="n"/>
      <c r="D566" s="13" t="n"/>
      <c r="E566" s="14" t="n"/>
      <c r="F566" s="19" t="n"/>
      <c r="G566" s="19" t="n"/>
      <c r="H566" s="19" t="n"/>
      <c r="I566" s="19" t="n"/>
      <c r="J566" s="38">
        <f>IF(C566="","",N(E566)*N(F566)+N(G566)-N(I566))</f>
        <v/>
      </c>
      <c r="K566" s="38">
        <f>IF(C566="","",IFERROR(J566*VLOOKUP(D566,Settings!$B$11:$E$18,2,0)+VLOOKUP(D566,Settings!$B$11:$E$18,3,0)+J566*VLOOKUP(D566,Settings!$B$11:$E$18,4,0),0))</f>
        <v/>
      </c>
      <c r="L566" s="38">
        <f>IF(C566="","",N(E566)*IFERROR(VLOOKUP(C566,Products!$B$7:$E$156,4,0),0))</f>
        <v/>
      </c>
      <c r="M566" s="38">
        <f>IF(C566="","",J566-K566-L566-N(H566))</f>
        <v/>
      </c>
      <c r="N566" s="51">
        <f>IF(OR(C566="",N(J566)=0),"",M566/J566)</f>
        <v/>
      </c>
    </row>
    <row r="567" hidden="1">
      <c r="B567" s="53" t="n"/>
      <c r="C567" s="13" t="n"/>
      <c r="D567" s="13" t="n"/>
      <c r="E567" s="14" t="n"/>
      <c r="F567" s="19" t="n"/>
      <c r="G567" s="19" t="n"/>
      <c r="H567" s="19" t="n"/>
      <c r="I567" s="19" t="n"/>
      <c r="J567" s="38">
        <f>IF(C567="","",N(E567)*N(F567)+N(G567)-N(I567))</f>
        <v/>
      </c>
      <c r="K567" s="38">
        <f>IF(C567="","",IFERROR(J567*VLOOKUP(D567,Settings!$B$11:$E$18,2,0)+VLOOKUP(D567,Settings!$B$11:$E$18,3,0)+J567*VLOOKUP(D567,Settings!$B$11:$E$18,4,0),0))</f>
        <v/>
      </c>
      <c r="L567" s="38">
        <f>IF(C567="","",N(E567)*IFERROR(VLOOKUP(C567,Products!$B$7:$E$156,4,0),0))</f>
        <v/>
      </c>
      <c r="M567" s="38">
        <f>IF(C567="","",J567-K567-L567-N(H567))</f>
        <v/>
      </c>
      <c r="N567" s="51">
        <f>IF(OR(C567="",N(J567)=0),"",M567/J567)</f>
        <v/>
      </c>
    </row>
    <row r="568" hidden="1">
      <c r="B568" s="53" t="n"/>
      <c r="C568" s="13" t="n"/>
      <c r="D568" s="13" t="n"/>
      <c r="E568" s="14" t="n"/>
      <c r="F568" s="19" t="n"/>
      <c r="G568" s="19" t="n"/>
      <c r="H568" s="19" t="n"/>
      <c r="I568" s="19" t="n"/>
      <c r="J568" s="38">
        <f>IF(C568="","",N(E568)*N(F568)+N(G568)-N(I568))</f>
        <v/>
      </c>
      <c r="K568" s="38">
        <f>IF(C568="","",IFERROR(J568*VLOOKUP(D568,Settings!$B$11:$E$18,2,0)+VLOOKUP(D568,Settings!$B$11:$E$18,3,0)+J568*VLOOKUP(D568,Settings!$B$11:$E$18,4,0),0))</f>
        <v/>
      </c>
      <c r="L568" s="38">
        <f>IF(C568="","",N(E568)*IFERROR(VLOOKUP(C568,Products!$B$7:$E$156,4,0),0))</f>
        <v/>
      </c>
      <c r="M568" s="38">
        <f>IF(C568="","",J568-K568-L568-N(H568))</f>
        <v/>
      </c>
      <c r="N568" s="51">
        <f>IF(OR(C568="",N(J568)=0),"",M568/J568)</f>
        <v/>
      </c>
    </row>
    <row r="569" hidden="1">
      <c r="B569" s="53" t="n"/>
      <c r="C569" s="13" t="n"/>
      <c r="D569" s="13" t="n"/>
      <c r="E569" s="14" t="n"/>
      <c r="F569" s="19" t="n"/>
      <c r="G569" s="19" t="n"/>
      <c r="H569" s="19" t="n"/>
      <c r="I569" s="19" t="n"/>
      <c r="J569" s="38">
        <f>IF(C569="","",N(E569)*N(F569)+N(G569)-N(I569))</f>
        <v/>
      </c>
      <c r="K569" s="38">
        <f>IF(C569="","",IFERROR(J569*VLOOKUP(D569,Settings!$B$11:$E$18,2,0)+VLOOKUP(D569,Settings!$B$11:$E$18,3,0)+J569*VLOOKUP(D569,Settings!$B$11:$E$18,4,0),0))</f>
        <v/>
      </c>
      <c r="L569" s="38">
        <f>IF(C569="","",N(E569)*IFERROR(VLOOKUP(C569,Products!$B$7:$E$156,4,0),0))</f>
        <v/>
      </c>
      <c r="M569" s="38">
        <f>IF(C569="","",J569-K569-L569-N(H569))</f>
        <v/>
      </c>
      <c r="N569" s="51">
        <f>IF(OR(C569="",N(J569)=0),"",M569/J569)</f>
        <v/>
      </c>
    </row>
    <row r="570" hidden="1">
      <c r="B570" s="53" t="n"/>
      <c r="C570" s="13" t="n"/>
      <c r="D570" s="13" t="n"/>
      <c r="E570" s="14" t="n"/>
      <c r="F570" s="19" t="n"/>
      <c r="G570" s="19" t="n"/>
      <c r="H570" s="19" t="n"/>
      <c r="I570" s="19" t="n"/>
      <c r="J570" s="38">
        <f>IF(C570="","",N(E570)*N(F570)+N(G570)-N(I570))</f>
        <v/>
      </c>
      <c r="K570" s="38">
        <f>IF(C570="","",IFERROR(J570*VLOOKUP(D570,Settings!$B$11:$E$18,2,0)+VLOOKUP(D570,Settings!$B$11:$E$18,3,0)+J570*VLOOKUP(D570,Settings!$B$11:$E$18,4,0),0))</f>
        <v/>
      </c>
      <c r="L570" s="38">
        <f>IF(C570="","",N(E570)*IFERROR(VLOOKUP(C570,Products!$B$7:$E$156,4,0),0))</f>
        <v/>
      </c>
      <c r="M570" s="38">
        <f>IF(C570="","",J570-K570-L570-N(H570))</f>
        <v/>
      </c>
      <c r="N570" s="51">
        <f>IF(OR(C570="",N(J570)=0),"",M570/J570)</f>
        <v/>
      </c>
    </row>
    <row r="571" hidden="1">
      <c r="B571" s="53" t="n"/>
      <c r="C571" s="13" t="n"/>
      <c r="D571" s="13" t="n"/>
      <c r="E571" s="14" t="n"/>
      <c r="F571" s="19" t="n"/>
      <c r="G571" s="19" t="n"/>
      <c r="H571" s="19" t="n"/>
      <c r="I571" s="19" t="n"/>
      <c r="J571" s="38">
        <f>IF(C571="","",N(E571)*N(F571)+N(G571)-N(I571))</f>
        <v/>
      </c>
      <c r="K571" s="38">
        <f>IF(C571="","",IFERROR(J571*VLOOKUP(D571,Settings!$B$11:$E$18,2,0)+VLOOKUP(D571,Settings!$B$11:$E$18,3,0)+J571*VLOOKUP(D571,Settings!$B$11:$E$18,4,0),0))</f>
        <v/>
      </c>
      <c r="L571" s="38">
        <f>IF(C571="","",N(E571)*IFERROR(VLOOKUP(C571,Products!$B$7:$E$156,4,0),0))</f>
        <v/>
      </c>
      <c r="M571" s="38">
        <f>IF(C571="","",J571-K571-L571-N(H571))</f>
        <v/>
      </c>
      <c r="N571" s="51">
        <f>IF(OR(C571="",N(J571)=0),"",M571/J571)</f>
        <v/>
      </c>
    </row>
    <row r="572" hidden="1">
      <c r="B572" s="53" t="n"/>
      <c r="C572" s="13" t="n"/>
      <c r="D572" s="13" t="n"/>
      <c r="E572" s="14" t="n"/>
      <c r="F572" s="19" t="n"/>
      <c r="G572" s="19" t="n"/>
      <c r="H572" s="19" t="n"/>
      <c r="I572" s="19" t="n"/>
      <c r="J572" s="38">
        <f>IF(C572="","",N(E572)*N(F572)+N(G572)-N(I572))</f>
        <v/>
      </c>
      <c r="K572" s="38">
        <f>IF(C572="","",IFERROR(J572*VLOOKUP(D572,Settings!$B$11:$E$18,2,0)+VLOOKUP(D572,Settings!$B$11:$E$18,3,0)+J572*VLOOKUP(D572,Settings!$B$11:$E$18,4,0),0))</f>
        <v/>
      </c>
      <c r="L572" s="38">
        <f>IF(C572="","",N(E572)*IFERROR(VLOOKUP(C572,Products!$B$7:$E$156,4,0),0))</f>
        <v/>
      </c>
      <c r="M572" s="38">
        <f>IF(C572="","",J572-K572-L572-N(H572))</f>
        <v/>
      </c>
      <c r="N572" s="51">
        <f>IF(OR(C572="",N(J572)=0),"",M572/J572)</f>
        <v/>
      </c>
    </row>
    <row r="573" hidden="1">
      <c r="B573" s="53" t="n"/>
      <c r="C573" s="13" t="n"/>
      <c r="D573" s="13" t="n"/>
      <c r="E573" s="14" t="n"/>
      <c r="F573" s="19" t="n"/>
      <c r="G573" s="19" t="n"/>
      <c r="H573" s="19" t="n"/>
      <c r="I573" s="19" t="n"/>
      <c r="J573" s="38">
        <f>IF(C573="","",N(E573)*N(F573)+N(G573)-N(I573))</f>
        <v/>
      </c>
      <c r="K573" s="38">
        <f>IF(C573="","",IFERROR(J573*VLOOKUP(D573,Settings!$B$11:$E$18,2,0)+VLOOKUP(D573,Settings!$B$11:$E$18,3,0)+J573*VLOOKUP(D573,Settings!$B$11:$E$18,4,0),0))</f>
        <v/>
      </c>
      <c r="L573" s="38">
        <f>IF(C573="","",N(E573)*IFERROR(VLOOKUP(C573,Products!$B$7:$E$156,4,0),0))</f>
        <v/>
      </c>
      <c r="M573" s="38">
        <f>IF(C573="","",J573-K573-L573-N(H573))</f>
        <v/>
      </c>
      <c r="N573" s="51">
        <f>IF(OR(C573="",N(J573)=0),"",M573/J573)</f>
        <v/>
      </c>
    </row>
    <row r="574" hidden="1">
      <c r="B574" s="53" t="n"/>
      <c r="C574" s="13" t="n"/>
      <c r="D574" s="13" t="n"/>
      <c r="E574" s="14" t="n"/>
      <c r="F574" s="19" t="n"/>
      <c r="G574" s="19" t="n"/>
      <c r="H574" s="19" t="n"/>
      <c r="I574" s="19" t="n"/>
      <c r="J574" s="38">
        <f>IF(C574="","",N(E574)*N(F574)+N(G574)-N(I574))</f>
        <v/>
      </c>
      <c r="K574" s="38">
        <f>IF(C574="","",IFERROR(J574*VLOOKUP(D574,Settings!$B$11:$E$18,2,0)+VLOOKUP(D574,Settings!$B$11:$E$18,3,0)+J574*VLOOKUP(D574,Settings!$B$11:$E$18,4,0),0))</f>
        <v/>
      </c>
      <c r="L574" s="38">
        <f>IF(C574="","",N(E574)*IFERROR(VLOOKUP(C574,Products!$B$7:$E$156,4,0),0))</f>
        <v/>
      </c>
      <c r="M574" s="38">
        <f>IF(C574="","",J574-K574-L574-N(H574))</f>
        <v/>
      </c>
      <c r="N574" s="51">
        <f>IF(OR(C574="",N(J574)=0),"",M574/J574)</f>
        <v/>
      </c>
    </row>
    <row r="575" hidden="1">
      <c r="B575" s="53" t="n"/>
      <c r="C575" s="13" t="n"/>
      <c r="D575" s="13" t="n"/>
      <c r="E575" s="14" t="n"/>
      <c r="F575" s="19" t="n"/>
      <c r="G575" s="19" t="n"/>
      <c r="H575" s="19" t="n"/>
      <c r="I575" s="19" t="n"/>
      <c r="J575" s="38">
        <f>IF(C575="","",N(E575)*N(F575)+N(G575)-N(I575))</f>
        <v/>
      </c>
      <c r="K575" s="38">
        <f>IF(C575="","",IFERROR(J575*VLOOKUP(D575,Settings!$B$11:$E$18,2,0)+VLOOKUP(D575,Settings!$B$11:$E$18,3,0)+J575*VLOOKUP(D575,Settings!$B$11:$E$18,4,0),0))</f>
        <v/>
      </c>
      <c r="L575" s="38">
        <f>IF(C575="","",N(E575)*IFERROR(VLOOKUP(C575,Products!$B$7:$E$156,4,0),0))</f>
        <v/>
      </c>
      <c r="M575" s="38">
        <f>IF(C575="","",J575-K575-L575-N(H575))</f>
        <v/>
      </c>
      <c r="N575" s="51">
        <f>IF(OR(C575="",N(J575)=0),"",M575/J575)</f>
        <v/>
      </c>
    </row>
    <row r="576" hidden="1">
      <c r="B576" s="53" t="n"/>
      <c r="C576" s="13" t="n"/>
      <c r="D576" s="13" t="n"/>
      <c r="E576" s="14" t="n"/>
      <c r="F576" s="19" t="n"/>
      <c r="G576" s="19" t="n"/>
      <c r="H576" s="19" t="n"/>
      <c r="I576" s="19" t="n"/>
      <c r="J576" s="38">
        <f>IF(C576="","",N(E576)*N(F576)+N(G576)-N(I576))</f>
        <v/>
      </c>
      <c r="K576" s="38">
        <f>IF(C576="","",IFERROR(J576*VLOOKUP(D576,Settings!$B$11:$E$18,2,0)+VLOOKUP(D576,Settings!$B$11:$E$18,3,0)+J576*VLOOKUP(D576,Settings!$B$11:$E$18,4,0),0))</f>
        <v/>
      </c>
      <c r="L576" s="38">
        <f>IF(C576="","",N(E576)*IFERROR(VLOOKUP(C576,Products!$B$7:$E$156,4,0),0))</f>
        <v/>
      </c>
      <c r="M576" s="38">
        <f>IF(C576="","",J576-K576-L576-N(H576))</f>
        <v/>
      </c>
      <c r="N576" s="51">
        <f>IF(OR(C576="",N(J576)=0),"",M576/J576)</f>
        <v/>
      </c>
    </row>
    <row r="577" hidden="1">
      <c r="B577" s="53" t="n"/>
      <c r="C577" s="13" t="n"/>
      <c r="D577" s="13" t="n"/>
      <c r="E577" s="14" t="n"/>
      <c r="F577" s="19" t="n"/>
      <c r="G577" s="19" t="n"/>
      <c r="H577" s="19" t="n"/>
      <c r="I577" s="19" t="n"/>
      <c r="J577" s="38">
        <f>IF(C577="","",N(E577)*N(F577)+N(G577)-N(I577))</f>
        <v/>
      </c>
      <c r="K577" s="38">
        <f>IF(C577="","",IFERROR(J577*VLOOKUP(D577,Settings!$B$11:$E$18,2,0)+VLOOKUP(D577,Settings!$B$11:$E$18,3,0)+J577*VLOOKUP(D577,Settings!$B$11:$E$18,4,0),0))</f>
        <v/>
      </c>
      <c r="L577" s="38">
        <f>IF(C577="","",N(E577)*IFERROR(VLOOKUP(C577,Products!$B$7:$E$156,4,0),0))</f>
        <v/>
      </c>
      <c r="M577" s="38">
        <f>IF(C577="","",J577-K577-L577-N(H577))</f>
        <v/>
      </c>
      <c r="N577" s="51">
        <f>IF(OR(C577="",N(J577)=0),"",M577/J577)</f>
        <v/>
      </c>
    </row>
    <row r="578" hidden="1">
      <c r="B578" s="53" t="n"/>
      <c r="C578" s="13" t="n"/>
      <c r="D578" s="13" t="n"/>
      <c r="E578" s="14" t="n"/>
      <c r="F578" s="19" t="n"/>
      <c r="G578" s="19" t="n"/>
      <c r="H578" s="19" t="n"/>
      <c r="I578" s="19" t="n"/>
      <c r="J578" s="38">
        <f>IF(C578="","",N(E578)*N(F578)+N(G578)-N(I578))</f>
        <v/>
      </c>
      <c r="K578" s="38">
        <f>IF(C578="","",IFERROR(J578*VLOOKUP(D578,Settings!$B$11:$E$18,2,0)+VLOOKUP(D578,Settings!$B$11:$E$18,3,0)+J578*VLOOKUP(D578,Settings!$B$11:$E$18,4,0),0))</f>
        <v/>
      </c>
      <c r="L578" s="38">
        <f>IF(C578="","",N(E578)*IFERROR(VLOOKUP(C578,Products!$B$7:$E$156,4,0),0))</f>
        <v/>
      </c>
      <c r="M578" s="38">
        <f>IF(C578="","",J578-K578-L578-N(H578))</f>
        <v/>
      </c>
      <c r="N578" s="51">
        <f>IF(OR(C578="",N(J578)=0),"",M578/J578)</f>
        <v/>
      </c>
    </row>
    <row r="579" hidden="1">
      <c r="B579" s="53" t="n"/>
      <c r="C579" s="13" t="n"/>
      <c r="D579" s="13" t="n"/>
      <c r="E579" s="14" t="n"/>
      <c r="F579" s="19" t="n"/>
      <c r="G579" s="19" t="n"/>
      <c r="H579" s="19" t="n"/>
      <c r="I579" s="19" t="n"/>
      <c r="J579" s="38">
        <f>IF(C579="","",N(E579)*N(F579)+N(G579)-N(I579))</f>
        <v/>
      </c>
      <c r="K579" s="38">
        <f>IF(C579="","",IFERROR(J579*VLOOKUP(D579,Settings!$B$11:$E$18,2,0)+VLOOKUP(D579,Settings!$B$11:$E$18,3,0)+J579*VLOOKUP(D579,Settings!$B$11:$E$18,4,0),0))</f>
        <v/>
      </c>
      <c r="L579" s="38">
        <f>IF(C579="","",N(E579)*IFERROR(VLOOKUP(C579,Products!$B$7:$E$156,4,0),0))</f>
        <v/>
      </c>
      <c r="M579" s="38">
        <f>IF(C579="","",J579-K579-L579-N(H579))</f>
        <v/>
      </c>
      <c r="N579" s="51">
        <f>IF(OR(C579="",N(J579)=0),"",M579/J579)</f>
        <v/>
      </c>
    </row>
    <row r="580" hidden="1">
      <c r="B580" s="53" t="n"/>
      <c r="C580" s="13" t="n"/>
      <c r="D580" s="13" t="n"/>
      <c r="E580" s="14" t="n"/>
      <c r="F580" s="19" t="n"/>
      <c r="G580" s="19" t="n"/>
      <c r="H580" s="19" t="n"/>
      <c r="I580" s="19" t="n"/>
      <c r="J580" s="38">
        <f>IF(C580="","",N(E580)*N(F580)+N(G580)-N(I580))</f>
        <v/>
      </c>
      <c r="K580" s="38">
        <f>IF(C580="","",IFERROR(J580*VLOOKUP(D580,Settings!$B$11:$E$18,2,0)+VLOOKUP(D580,Settings!$B$11:$E$18,3,0)+J580*VLOOKUP(D580,Settings!$B$11:$E$18,4,0),0))</f>
        <v/>
      </c>
      <c r="L580" s="38">
        <f>IF(C580="","",N(E580)*IFERROR(VLOOKUP(C580,Products!$B$7:$E$156,4,0),0))</f>
        <v/>
      </c>
      <c r="M580" s="38">
        <f>IF(C580="","",J580-K580-L580-N(H580))</f>
        <v/>
      </c>
      <c r="N580" s="51">
        <f>IF(OR(C580="",N(J580)=0),"",M580/J580)</f>
        <v/>
      </c>
    </row>
    <row r="581" hidden="1">
      <c r="B581" s="53" t="n"/>
      <c r="C581" s="13" t="n"/>
      <c r="D581" s="13" t="n"/>
      <c r="E581" s="14" t="n"/>
      <c r="F581" s="19" t="n"/>
      <c r="G581" s="19" t="n"/>
      <c r="H581" s="19" t="n"/>
      <c r="I581" s="19" t="n"/>
      <c r="J581" s="38">
        <f>IF(C581="","",N(E581)*N(F581)+N(G581)-N(I581))</f>
        <v/>
      </c>
      <c r="K581" s="38">
        <f>IF(C581="","",IFERROR(J581*VLOOKUP(D581,Settings!$B$11:$E$18,2,0)+VLOOKUP(D581,Settings!$B$11:$E$18,3,0)+J581*VLOOKUP(D581,Settings!$B$11:$E$18,4,0),0))</f>
        <v/>
      </c>
      <c r="L581" s="38">
        <f>IF(C581="","",N(E581)*IFERROR(VLOOKUP(C581,Products!$B$7:$E$156,4,0),0))</f>
        <v/>
      </c>
      <c r="M581" s="38">
        <f>IF(C581="","",J581-K581-L581-N(H581))</f>
        <v/>
      </c>
      <c r="N581" s="51">
        <f>IF(OR(C581="",N(J581)=0),"",M581/J581)</f>
        <v/>
      </c>
    </row>
    <row r="582" hidden="1">
      <c r="B582" s="53" t="n"/>
      <c r="C582" s="13" t="n"/>
      <c r="D582" s="13" t="n"/>
      <c r="E582" s="14" t="n"/>
      <c r="F582" s="19" t="n"/>
      <c r="G582" s="19" t="n"/>
      <c r="H582" s="19" t="n"/>
      <c r="I582" s="19" t="n"/>
      <c r="J582" s="38">
        <f>IF(C582="","",N(E582)*N(F582)+N(G582)-N(I582))</f>
        <v/>
      </c>
      <c r="K582" s="38">
        <f>IF(C582="","",IFERROR(J582*VLOOKUP(D582,Settings!$B$11:$E$18,2,0)+VLOOKUP(D582,Settings!$B$11:$E$18,3,0)+J582*VLOOKUP(D582,Settings!$B$11:$E$18,4,0),0))</f>
        <v/>
      </c>
      <c r="L582" s="38">
        <f>IF(C582="","",N(E582)*IFERROR(VLOOKUP(C582,Products!$B$7:$E$156,4,0),0))</f>
        <v/>
      </c>
      <c r="M582" s="38">
        <f>IF(C582="","",J582-K582-L582-N(H582))</f>
        <v/>
      </c>
      <c r="N582" s="51">
        <f>IF(OR(C582="",N(J582)=0),"",M582/J582)</f>
        <v/>
      </c>
    </row>
    <row r="583" hidden="1">
      <c r="B583" s="53" t="n"/>
      <c r="C583" s="13" t="n"/>
      <c r="D583" s="13" t="n"/>
      <c r="E583" s="14" t="n"/>
      <c r="F583" s="19" t="n"/>
      <c r="G583" s="19" t="n"/>
      <c r="H583" s="19" t="n"/>
      <c r="I583" s="19" t="n"/>
      <c r="J583" s="38">
        <f>IF(C583="","",N(E583)*N(F583)+N(G583)-N(I583))</f>
        <v/>
      </c>
      <c r="K583" s="38">
        <f>IF(C583="","",IFERROR(J583*VLOOKUP(D583,Settings!$B$11:$E$18,2,0)+VLOOKUP(D583,Settings!$B$11:$E$18,3,0)+J583*VLOOKUP(D583,Settings!$B$11:$E$18,4,0),0))</f>
        <v/>
      </c>
      <c r="L583" s="38">
        <f>IF(C583="","",N(E583)*IFERROR(VLOOKUP(C583,Products!$B$7:$E$156,4,0),0))</f>
        <v/>
      </c>
      <c r="M583" s="38">
        <f>IF(C583="","",J583-K583-L583-N(H583))</f>
        <v/>
      </c>
      <c r="N583" s="51">
        <f>IF(OR(C583="",N(J583)=0),"",M583/J583)</f>
        <v/>
      </c>
    </row>
    <row r="584" hidden="1">
      <c r="B584" s="53" t="n"/>
      <c r="C584" s="13" t="n"/>
      <c r="D584" s="13" t="n"/>
      <c r="E584" s="14" t="n"/>
      <c r="F584" s="19" t="n"/>
      <c r="G584" s="19" t="n"/>
      <c r="H584" s="19" t="n"/>
      <c r="I584" s="19" t="n"/>
      <c r="J584" s="38">
        <f>IF(C584="","",N(E584)*N(F584)+N(G584)-N(I584))</f>
        <v/>
      </c>
      <c r="K584" s="38">
        <f>IF(C584="","",IFERROR(J584*VLOOKUP(D584,Settings!$B$11:$E$18,2,0)+VLOOKUP(D584,Settings!$B$11:$E$18,3,0)+J584*VLOOKUP(D584,Settings!$B$11:$E$18,4,0),0))</f>
        <v/>
      </c>
      <c r="L584" s="38">
        <f>IF(C584="","",N(E584)*IFERROR(VLOOKUP(C584,Products!$B$7:$E$156,4,0),0))</f>
        <v/>
      </c>
      <c r="M584" s="38">
        <f>IF(C584="","",J584-K584-L584-N(H584))</f>
        <v/>
      </c>
      <c r="N584" s="51">
        <f>IF(OR(C584="",N(J584)=0),"",M584/J584)</f>
        <v/>
      </c>
    </row>
    <row r="585" hidden="1">
      <c r="B585" s="53" t="n"/>
      <c r="C585" s="13" t="n"/>
      <c r="D585" s="13" t="n"/>
      <c r="E585" s="14" t="n"/>
      <c r="F585" s="19" t="n"/>
      <c r="G585" s="19" t="n"/>
      <c r="H585" s="19" t="n"/>
      <c r="I585" s="19" t="n"/>
      <c r="J585" s="38">
        <f>IF(C585="","",N(E585)*N(F585)+N(G585)-N(I585))</f>
        <v/>
      </c>
      <c r="K585" s="38">
        <f>IF(C585="","",IFERROR(J585*VLOOKUP(D585,Settings!$B$11:$E$18,2,0)+VLOOKUP(D585,Settings!$B$11:$E$18,3,0)+J585*VLOOKUP(D585,Settings!$B$11:$E$18,4,0),0))</f>
        <v/>
      </c>
      <c r="L585" s="38">
        <f>IF(C585="","",N(E585)*IFERROR(VLOOKUP(C585,Products!$B$7:$E$156,4,0),0))</f>
        <v/>
      </c>
      <c r="M585" s="38">
        <f>IF(C585="","",J585-K585-L585-N(H585))</f>
        <v/>
      </c>
      <c r="N585" s="51">
        <f>IF(OR(C585="",N(J585)=0),"",M585/J585)</f>
        <v/>
      </c>
    </row>
    <row r="586" hidden="1">
      <c r="B586" s="53" t="n"/>
      <c r="C586" s="13" t="n"/>
      <c r="D586" s="13" t="n"/>
      <c r="E586" s="14" t="n"/>
      <c r="F586" s="19" t="n"/>
      <c r="G586" s="19" t="n"/>
      <c r="H586" s="19" t="n"/>
      <c r="I586" s="19" t="n"/>
      <c r="J586" s="38">
        <f>IF(C586="","",N(E586)*N(F586)+N(G586)-N(I586))</f>
        <v/>
      </c>
      <c r="K586" s="38">
        <f>IF(C586="","",IFERROR(J586*VLOOKUP(D586,Settings!$B$11:$E$18,2,0)+VLOOKUP(D586,Settings!$B$11:$E$18,3,0)+J586*VLOOKUP(D586,Settings!$B$11:$E$18,4,0),0))</f>
        <v/>
      </c>
      <c r="L586" s="38">
        <f>IF(C586="","",N(E586)*IFERROR(VLOOKUP(C586,Products!$B$7:$E$156,4,0),0))</f>
        <v/>
      </c>
      <c r="M586" s="38">
        <f>IF(C586="","",J586-K586-L586-N(H586))</f>
        <v/>
      </c>
      <c r="N586" s="51">
        <f>IF(OR(C586="",N(J586)=0),"",M586/J586)</f>
        <v/>
      </c>
    </row>
    <row r="587" hidden="1">
      <c r="B587" s="53" t="n"/>
      <c r="C587" s="13" t="n"/>
      <c r="D587" s="13" t="n"/>
      <c r="E587" s="14" t="n"/>
      <c r="F587" s="19" t="n"/>
      <c r="G587" s="19" t="n"/>
      <c r="H587" s="19" t="n"/>
      <c r="I587" s="19" t="n"/>
      <c r="J587" s="38">
        <f>IF(C587="","",N(E587)*N(F587)+N(G587)-N(I587))</f>
        <v/>
      </c>
      <c r="K587" s="38">
        <f>IF(C587="","",IFERROR(J587*VLOOKUP(D587,Settings!$B$11:$E$18,2,0)+VLOOKUP(D587,Settings!$B$11:$E$18,3,0)+J587*VLOOKUP(D587,Settings!$B$11:$E$18,4,0),0))</f>
        <v/>
      </c>
      <c r="L587" s="38">
        <f>IF(C587="","",N(E587)*IFERROR(VLOOKUP(C587,Products!$B$7:$E$156,4,0),0))</f>
        <v/>
      </c>
      <c r="M587" s="38">
        <f>IF(C587="","",J587-K587-L587-N(H587))</f>
        <v/>
      </c>
      <c r="N587" s="51">
        <f>IF(OR(C587="",N(J587)=0),"",M587/J587)</f>
        <v/>
      </c>
    </row>
    <row r="588" hidden="1">
      <c r="B588" s="53" t="n"/>
      <c r="C588" s="13" t="n"/>
      <c r="D588" s="13" t="n"/>
      <c r="E588" s="14" t="n"/>
      <c r="F588" s="19" t="n"/>
      <c r="G588" s="19" t="n"/>
      <c r="H588" s="19" t="n"/>
      <c r="I588" s="19" t="n"/>
      <c r="J588" s="38">
        <f>IF(C588="","",N(E588)*N(F588)+N(G588)-N(I588))</f>
        <v/>
      </c>
      <c r="K588" s="38">
        <f>IF(C588="","",IFERROR(J588*VLOOKUP(D588,Settings!$B$11:$E$18,2,0)+VLOOKUP(D588,Settings!$B$11:$E$18,3,0)+J588*VLOOKUP(D588,Settings!$B$11:$E$18,4,0),0))</f>
        <v/>
      </c>
      <c r="L588" s="38">
        <f>IF(C588="","",N(E588)*IFERROR(VLOOKUP(C588,Products!$B$7:$E$156,4,0),0))</f>
        <v/>
      </c>
      <c r="M588" s="38">
        <f>IF(C588="","",J588-K588-L588-N(H588))</f>
        <v/>
      </c>
      <c r="N588" s="51">
        <f>IF(OR(C588="",N(J588)=0),"",M588/J588)</f>
        <v/>
      </c>
    </row>
    <row r="589" hidden="1">
      <c r="B589" s="53" t="n"/>
      <c r="C589" s="13" t="n"/>
      <c r="D589" s="13" t="n"/>
      <c r="E589" s="14" t="n"/>
      <c r="F589" s="19" t="n"/>
      <c r="G589" s="19" t="n"/>
      <c r="H589" s="19" t="n"/>
      <c r="I589" s="19" t="n"/>
      <c r="J589" s="38">
        <f>IF(C589="","",N(E589)*N(F589)+N(G589)-N(I589))</f>
        <v/>
      </c>
      <c r="K589" s="38">
        <f>IF(C589="","",IFERROR(J589*VLOOKUP(D589,Settings!$B$11:$E$18,2,0)+VLOOKUP(D589,Settings!$B$11:$E$18,3,0)+J589*VLOOKUP(D589,Settings!$B$11:$E$18,4,0),0))</f>
        <v/>
      </c>
      <c r="L589" s="38">
        <f>IF(C589="","",N(E589)*IFERROR(VLOOKUP(C589,Products!$B$7:$E$156,4,0),0))</f>
        <v/>
      </c>
      <c r="M589" s="38">
        <f>IF(C589="","",J589-K589-L589-N(H589))</f>
        <v/>
      </c>
      <c r="N589" s="51">
        <f>IF(OR(C589="",N(J589)=0),"",M589/J589)</f>
        <v/>
      </c>
    </row>
    <row r="590" hidden="1">
      <c r="B590" s="53" t="n"/>
      <c r="C590" s="13" t="n"/>
      <c r="D590" s="13" t="n"/>
      <c r="E590" s="14" t="n"/>
      <c r="F590" s="19" t="n"/>
      <c r="G590" s="19" t="n"/>
      <c r="H590" s="19" t="n"/>
      <c r="I590" s="19" t="n"/>
      <c r="J590" s="38">
        <f>IF(C590="","",N(E590)*N(F590)+N(G590)-N(I590))</f>
        <v/>
      </c>
      <c r="K590" s="38">
        <f>IF(C590="","",IFERROR(J590*VLOOKUP(D590,Settings!$B$11:$E$18,2,0)+VLOOKUP(D590,Settings!$B$11:$E$18,3,0)+J590*VLOOKUP(D590,Settings!$B$11:$E$18,4,0),0))</f>
        <v/>
      </c>
      <c r="L590" s="38">
        <f>IF(C590="","",N(E590)*IFERROR(VLOOKUP(C590,Products!$B$7:$E$156,4,0),0))</f>
        <v/>
      </c>
      <c r="M590" s="38">
        <f>IF(C590="","",J590-K590-L590-N(H590))</f>
        <v/>
      </c>
      <c r="N590" s="51">
        <f>IF(OR(C590="",N(J590)=0),"",M590/J590)</f>
        <v/>
      </c>
    </row>
    <row r="591" hidden="1">
      <c r="B591" s="53" t="n"/>
      <c r="C591" s="13" t="n"/>
      <c r="D591" s="13" t="n"/>
      <c r="E591" s="14" t="n"/>
      <c r="F591" s="19" t="n"/>
      <c r="G591" s="19" t="n"/>
      <c r="H591" s="19" t="n"/>
      <c r="I591" s="19" t="n"/>
      <c r="J591" s="38">
        <f>IF(C591="","",N(E591)*N(F591)+N(G591)-N(I591))</f>
        <v/>
      </c>
      <c r="K591" s="38">
        <f>IF(C591="","",IFERROR(J591*VLOOKUP(D591,Settings!$B$11:$E$18,2,0)+VLOOKUP(D591,Settings!$B$11:$E$18,3,0)+J591*VLOOKUP(D591,Settings!$B$11:$E$18,4,0),0))</f>
        <v/>
      </c>
      <c r="L591" s="38">
        <f>IF(C591="","",N(E591)*IFERROR(VLOOKUP(C591,Products!$B$7:$E$156,4,0),0))</f>
        <v/>
      </c>
      <c r="M591" s="38">
        <f>IF(C591="","",J591-K591-L591-N(H591))</f>
        <v/>
      </c>
      <c r="N591" s="51">
        <f>IF(OR(C591="",N(J591)=0),"",M591/J591)</f>
        <v/>
      </c>
    </row>
    <row r="592" hidden="1">
      <c r="B592" s="53" t="n"/>
      <c r="C592" s="13" t="n"/>
      <c r="D592" s="13" t="n"/>
      <c r="E592" s="14" t="n"/>
      <c r="F592" s="19" t="n"/>
      <c r="G592" s="19" t="n"/>
      <c r="H592" s="19" t="n"/>
      <c r="I592" s="19" t="n"/>
      <c r="J592" s="38">
        <f>IF(C592="","",N(E592)*N(F592)+N(G592)-N(I592))</f>
        <v/>
      </c>
      <c r="K592" s="38">
        <f>IF(C592="","",IFERROR(J592*VLOOKUP(D592,Settings!$B$11:$E$18,2,0)+VLOOKUP(D592,Settings!$B$11:$E$18,3,0)+J592*VLOOKUP(D592,Settings!$B$11:$E$18,4,0),0))</f>
        <v/>
      </c>
      <c r="L592" s="38">
        <f>IF(C592="","",N(E592)*IFERROR(VLOOKUP(C592,Products!$B$7:$E$156,4,0),0))</f>
        <v/>
      </c>
      <c r="M592" s="38">
        <f>IF(C592="","",J592-K592-L592-N(H592))</f>
        <v/>
      </c>
      <c r="N592" s="51">
        <f>IF(OR(C592="",N(J592)=0),"",M592/J592)</f>
        <v/>
      </c>
    </row>
    <row r="593" hidden="1">
      <c r="B593" s="53" t="n"/>
      <c r="C593" s="13" t="n"/>
      <c r="D593" s="13" t="n"/>
      <c r="E593" s="14" t="n"/>
      <c r="F593" s="19" t="n"/>
      <c r="G593" s="19" t="n"/>
      <c r="H593" s="19" t="n"/>
      <c r="I593" s="19" t="n"/>
      <c r="J593" s="38">
        <f>IF(C593="","",N(E593)*N(F593)+N(G593)-N(I593))</f>
        <v/>
      </c>
      <c r="K593" s="38">
        <f>IF(C593="","",IFERROR(J593*VLOOKUP(D593,Settings!$B$11:$E$18,2,0)+VLOOKUP(D593,Settings!$B$11:$E$18,3,0)+J593*VLOOKUP(D593,Settings!$B$11:$E$18,4,0),0))</f>
        <v/>
      </c>
      <c r="L593" s="38">
        <f>IF(C593="","",N(E593)*IFERROR(VLOOKUP(C593,Products!$B$7:$E$156,4,0),0))</f>
        <v/>
      </c>
      <c r="M593" s="38">
        <f>IF(C593="","",J593-K593-L593-N(H593))</f>
        <v/>
      </c>
      <c r="N593" s="51">
        <f>IF(OR(C593="",N(J593)=0),"",M593/J593)</f>
        <v/>
      </c>
    </row>
    <row r="594" hidden="1">
      <c r="B594" s="53" t="n"/>
      <c r="C594" s="13" t="n"/>
      <c r="D594" s="13" t="n"/>
      <c r="E594" s="14" t="n"/>
      <c r="F594" s="19" t="n"/>
      <c r="G594" s="19" t="n"/>
      <c r="H594" s="19" t="n"/>
      <c r="I594" s="19" t="n"/>
      <c r="J594" s="38">
        <f>IF(C594="","",N(E594)*N(F594)+N(G594)-N(I594))</f>
        <v/>
      </c>
      <c r="K594" s="38">
        <f>IF(C594="","",IFERROR(J594*VLOOKUP(D594,Settings!$B$11:$E$18,2,0)+VLOOKUP(D594,Settings!$B$11:$E$18,3,0)+J594*VLOOKUP(D594,Settings!$B$11:$E$18,4,0),0))</f>
        <v/>
      </c>
      <c r="L594" s="38">
        <f>IF(C594="","",N(E594)*IFERROR(VLOOKUP(C594,Products!$B$7:$E$156,4,0),0))</f>
        <v/>
      </c>
      <c r="M594" s="38">
        <f>IF(C594="","",J594-K594-L594-N(H594))</f>
        <v/>
      </c>
      <c r="N594" s="51">
        <f>IF(OR(C594="",N(J594)=0),"",M594/J594)</f>
        <v/>
      </c>
    </row>
    <row r="595" hidden="1">
      <c r="B595" s="53" t="n"/>
      <c r="C595" s="13" t="n"/>
      <c r="D595" s="13" t="n"/>
      <c r="E595" s="14" t="n"/>
      <c r="F595" s="19" t="n"/>
      <c r="G595" s="19" t="n"/>
      <c r="H595" s="19" t="n"/>
      <c r="I595" s="19" t="n"/>
      <c r="J595" s="38">
        <f>IF(C595="","",N(E595)*N(F595)+N(G595)-N(I595))</f>
        <v/>
      </c>
      <c r="K595" s="38">
        <f>IF(C595="","",IFERROR(J595*VLOOKUP(D595,Settings!$B$11:$E$18,2,0)+VLOOKUP(D595,Settings!$B$11:$E$18,3,0)+J595*VLOOKUP(D595,Settings!$B$11:$E$18,4,0),0))</f>
        <v/>
      </c>
      <c r="L595" s="38">
        <f>IF(C595="","",N(E595)*IFERROR(VLOOKUP(C595,Products!$B$7:$E$156,4,0),0))</f>
        <v/>
      </c>
      <c r="M595" s="38">
        <f>IF(C595="","",J595-K595-L595-N(H595))</f>
        <v/>
      </c>
      <c r="N595" s="51">
        <f>IF(OR(C595="",N(J595)=0),"",M595/J595)</f>
        <v/>
      </c>
    </row>
    <row r="596" hidden="1">
      <c r="B596" s="53" t="n"/>
      <c r="C596" s="13" t="n"/>
      <c r="D596" s="13" t="n"/>
      <c r="E596" s="14" t="n"/>
      <c r="F596" s="19" t="n"/>
      <c r="G596" s="19" t="n"/>
      <c r="H596" s="19" t="n"/>
      <c r="I596" s="19" t="n"/>
      <c r="J596" s="38">
        <f>IF(C596="","",N(E596)*N(F596)+N(G596)-N(I596))</f>
        <v/>
      </c>
      <c r="K596" s="38">
        <f>IF(C596="","",IFERROR(J596*VLOOKUP(D596,Settings!$B$11:$E$18,2,0)+VLOOKUP(D596,Settings!$B$11:$E$18,3,0)+J596*VLOOKUP(D596,Settings!$B$11:$E$18,4,0),0))</f>
        <v/>
      </c>
      <c r="L596" s="38">
        <f>IF(C596="","",N(E596)*IFERROR(VLOOKUP(C596,Products!$B$7:$E$156,4,0),0))</f>
        <v/>
      </c>
      <c r="M596" s="38">
        <f>IF(C596="","",J596-K596-L596-N(H596))</f>
        <v/>
      </c>
      <c r="N596" s="51">
        <f>IF(OR(C596="",N(J596)=0),"",M596/J596)</f>
        <v/>
      </c>
    </row>
    <row r="597" hidden="1">
      <c r="B597" s="53" t="n"/>
      <c r="C597" s="13" t="n"/>
      <c r="D597" s="13" t="n"/>
      <c r="E597" s="14" t="n"/>
      <c r="F597" s="19" t="n"/>
      <c r="G597" s="19" t="n"/>
      <c r="H597" s="19" t="n"/>
      <c r="I597" s="19" t="n"/>
      <c r="J597" s="38">
        <f>IF(C597="","",N(E597)*N(F597)+N(G597)-N(I597))</f>
        <v/>
      </c>
      <c r="K597" s="38">
        <f>IF(C597="","",IFERROR(J597*VLOOKUP(D597,Settings!$B$11:$E$18,2,0)+VLOOKUP(D597,Settings!$B$11:$E$18,3,0)+J597*VLOOKUP(D597,Settings!$B$11:$E$18,4,0),0))</f>
        <v/>
      </c>
      <c r="L597" s="38">
        <f>IF(C597="","",N(E597)*IFERROR(VLOOKUP(C597,Products!$B$7:$E$156,4,0),0))</f>
        <v/>
      </c>
      <c r="M597" s="38">
        <f>IF(C597="","",J597-K597-L597-N(H597))</f>
        <v/>
      </c>
      <c r="N597" s="51">
        <f>IF(OR(C597="",N(J597)=0),"",M597/J597)</f>
        <v/>
      </c>
    </row>
    <row r="598" hidden="1">
      <c r="B598" s="53" t="n"/>
      <c r="C598" s="13" t="n"/>
      <c r="D598" s="13" t="n"/>
      <c r="E598" s="14" t="n"/>
      <c r="F598" s="19" t="n"/>
      <c r="G598" s="19" t="n"/>
      <c r="H598" s="19" t="n"/>
      <c r="I598" s="19" t="n"/>
      <c r="J598" s="38">
        <f>IF(C598="","",N(E598)*N(F598)+N(G598)-N(I598))</f>
        <v/>
      </c>
      <c r="K598" s="38">
        <f>IF(C598="","",IFERROR(J598*VLOOKUP(D598,Settings!$B$11:$E$18,2,0)+VLOOKUP(D598,Settings!$B$11:$E$18,3,0)+J598*VLOOKUP(D598,Settings!$B$11:$E$18,4,0),0))</f>
        <v/>
      </c>
      <c r="L598" s="38">
        <f>IF(C598="","",N(E598)*IFERROR(VLOOKUP(C598,Products!$B$7:$E$156,4,0),0))</f>
        <v/>
      </c>
      <c r="M598" s="38">
        <f>IF(C598="","",J598-K598-L598-N(H598))</f>
        <v/>
      </c>
      <c r="N598" s="51">
        <f>IF(OR(C598="",N(J598)=0),"",M598/J598)</f>
        <v/>
      </c>
    </row>
    <row r="599" hidden="1">
      <c r="B599" s="53" t="n"/>
      <c r="C599" s="13" t="n"/>
      <c r="D599" s="13" t="n"/>
      <c r="E599" s="14" t="n"/>
      <c r="F599" s="19" t="n"/>
      <c r="G599" s="19" t="n"/>
      <c r="H599" s="19" t="n"/>
      <c r="I599" s="19" t="n"/>
      <c r="J599" s="38">
        <f>IF(C599="","",N(E599)*N(F599)+N(G599)-N(I599))</f>
        <v/>
      </c>
      <c r="K599" s="38">
        <f>IF(C599="","",IFERROR(J599*VLOOKUP(D599,Settings!$B$11:$E$18,2,0)+VLOOKUP(D599,Settings!$B$11:$E$18,3,0)+J599*VLOOKUP(D599,Settings!$B$11:$E$18,4,0),0))</f>
        <v/>
      </c>
      <c r="L599" s="38">
        <f>IF(C599="","",N(E599)*IFERROR(VLOOKUP(C599,Products!$B$7:$E$156,4,0),0))</f>
        <v/>
      </c>
      <c r="M599" s="38">
        <f>IF(C599="","",J599-K599-L599-N(H599))</f>
        <v/>
      </c>
      <c r="N599" s="51">
        <f>IF(OR(C599="",N(J599)=0),"",M599/J599)</f>
        <v/>
      </c>
    </row>
    <row r="600" hidden="1">
      <c r="B600" s="53" t="n"/>
      <c r="C600" s="13" t="n"/>
      <c r="D600" s="13" t="n"/>
      <c r="E600" s="14" t="n"/>
      <c r="F600" s="19" t="n"/>
      <c r="G600" s="19" t="n"/>
      <c r="H600" s="19" t="n"/>
      <c r="I600" s="19" t="n"/>
      <c r="J600" s="38">
        <f>IF(C600="","",N(E600)*N(F600)+N(G600)-N(I600))</f>
        <v/>
      </c>
      <c r="K600" s="38">
        <f>IF(C600="","",IFERROR(J600*VLOOKUP(D600,Settings!$B$11:$E$18,2,0)+VLOOKUP(D600,Settings!$B$11:$E$18,3,0)+J600*VLOOKUP(D600,Settings!$B$11:$E$18,4,0),0))</f>
        <v/>
      </c>
      <c r="L600" s="38">
        <f>IF(C600="","",N(E600)*IFERROR(VLOOKUP(C600,Products!$B$7:$E$156,4,0),0))</f>
        <v/>
      </c>
      <c r="M600" s="38">
        <f>IF(C600="","",J600-K600-L600-N(H600))</f>
        <v/>
      </c>
      <c r="N600" s="51">
        <f>IF(OR(C600="",N(J600)=0),"",M600/J600)</f>
        <v/>
      </c>
    </row>
    <row r="601" hidden="1">
      <c r="B601" s="53" t="n"/>
      <c r="C601" s="13" t="n"/>
      <c r="D601" s="13" t="n"/>
      <c r="E601" s="14" t="n"/>
      <c r="F601" s="19" t="n"/>
      <c r="G601" s="19" t="n"/>
      <c r="H601" s="19" t="n"/>
      <c r="I601" s="19" t="n"/>
      <c r="J601" s="38">
        <f>IF(C601="","",N(E601)*N(F601)+N(G601)-N(I601))</f>
        <v/>
      </c>
      <c r="K601" s="38">
        <f>IF(C601="","",IFERROR(J601*VLOOKUP(D601,Settings!$B$11:$E$18,2,0)+VLOOKUP(D601,Settings!$B$11:$E$18,3,0)+J601*VLOOKUP(D601,Settings!$B$11:$E$18,4,0),0))</f>
        <v/>
      </c>
      <c r="L601" s="38">
        <f>IF(C601="","",N(E601)*IFERROR(VLOOKUP(C601,Products!$B$7:$E$156,4,0),0))</f>
        <v/>
      </c>
      <c r="M601" s="38">
        <f>IF(C601="","",J601-K601-L601-N(H601))</f>
        <v/>
      </c>
      <c r="N601" s="51">
        <f>IF(OR(C601="",N(J601)=0),"",M601/J601)</f>
        <v/>
      </c>
    </row>
    <row r="602" hidden="1">
      <c r="B602" s="53" t="n"/>
      <c r="C602" s="13" t="n"/>
      <c r="D602" s="13" t="n"/>
      <c r="E602" s="14" t="n"/>
      <c r="F602" s="19" t="n"/>
      <c r="G602" s="19" t="n"/>
      <c r="H602" s="19" t="n"/>
      <c r="I602" s="19" t="n"/>
      <c r="J602" s="38">
        <f>IF(C602="","",N(E602)*N(F602)+N(G602)-N(I602))</f>
        <v/>
      </c>
      <c r="K602" s="38">
        <f>IF(C602="","",IFERROR(J602*VLOOKUP(D602,Settings!$B$11:$E$18,2,0)+VLOOKUP(D602,Settings!$B$11:$E$18,3,0)+J602*VLOOKUP(D602,Settings!$B$11:$E$18,4,0),0))</f>
        <v/>
      </c>
      <c r="L602" s="38">
        <f>IF(C602="","",N(E602)*IFERROR(VLOOKUP(C602,Products!$B$7:$E$156,4,0),0))</f>
        <v/>
      </c>
      <c r="M602" s="38">
        <f>IF(C602="","",J602-K602-L602-N(H602))</f>
        <v/>
      </c>
      <c r="N602" s="51">
        <f>IF(OR(C602="",N(J602)=0),"",M602/J602)</f>
        <v/>
      </c>
    </row>
    <row r="603" hidden="1">
      <c r="B603" s="53" t="n"/>
      <c r="C603" s="13" t="n"/>
      <c r="D603" s="13" t="n"/>
      <c r="E603" s="14" t="n"/>
      <c r="F603" s="19" t="n"/>
      <c r="G603" s="19" t="n"/>
      <c r="H603" s="19" t="n"/>
      <c r="I603" s="19" t="n"/>
      <c r="J603" s="38">
        <f>IF(C603="","",N(E603)*N(F603)+N(G603)-N(I603))</f>
        <v/>
      </c>
      <c r="K603" s="38">
        <f>IF(C603="","",IFERROR(J603*VLOOKUP(D603,Settings!$B$11:$E$18,2,0)+VLOOKUP(D603,Settings!$B$11:$E$18,3,0)+J603*VLOOKUP(D603,Settings!$B$11:$E$18,4,0),0))</f>
        <v/>
      </c>
      <c r="L603" s="38">
        <f>IF(C603="","",N(E603)*IFERROR(VLOOKUP(C603,Products!$B$7:$E$156,4,0),0))</f>
        <v/>
      </c>
      <c r="M603" s="38">
        <f>IF(C603="","",J603-K603-L603-N(H603))</f>
        <v/>
      </c>
      <c r="N603" s="51">
        <f>IF(OR(C603="",N(J603)=0),"",M603/J603)</f>
        <v/>
      </c>
    </row>
    <row r="604" hidden="1">
      <c r="B604" s="53" t="n"/>
      <c r="C604" s="13" t="n"/>
      <c r="D604" s="13" t="n"/>
      <c r="E604" s="14" t="n"/>
      <c r="F604" s="19" t="n"/>
      <c r="G604" s="19" t="n"/>
      <c r="H604" s="19" t="n"/>
      <c r="I604" s="19" t="n"/>
      <c r="J604" s="38">
        <f>IF(C604="","",N(E604)*N(F604)+N(G604)-N(I604))</f>
        <v/>
      </c>
      <c r="K604" s="38">
        <f>IF(C604="","",IFERROR(J604*VLOOKUP(D604,Settings!$B$11:$E$18,2,0)+VLOOKUP(D604,Settings!$B$11:$E$18,3,0)+J604*VLOOKUP(D604,Settings!$B$11:$E$18,4,0),0))</f>
        <v/>
      </c>
      <c r="L604" s="38">
        <f>IF(C604="","",N(E604)*IFERROR(VLOOKUP(C604,Products!$B$7:$E$156,4,0),0))</f>
        <v/>
      </c>
      <c r="M604" s="38">
        <f>IF(C604="","",J604-K604-L604-N(H604))</f>
        <v/>
      </c>
      <c r="N604" s="51">
        <f>IF(OR(C604="",N(J604)=0),"",M604/J604)</f>
        <v/>
      </c>
    </row>
    <row r="605" hidden="1">
      <c r="B605" s="53" t="n"/>
      <c r="C605" s="13" t="n"/>
      <c r="D605" s="13" t="n"/>
      <c r="E605" s="14" t="n"/>
      <c r="F605" s="19" t="n"/>
      <c r="G605" s="19" t="n"/>
      <c r="H605" s="19" t="n"/>
      <c r="I605" s="19" t="n"/>
      <c r="J605" s="38">
        <f>IF(C605="","",N(E605)*N(F605)+N(G605)-N(I605))</f>
        <v/>
      </c>
      <c r="K605" s="38">
        <f>IF(C605="","",IFERROR(J605*VLOOKUP(D605,Settings!$B$11:$E$18,2,0)+VLOOKUP(D605,Settings!$B$11:$E$18,3,0)+J605*VLOOKUP(D605,Settings!$B$11:$E$18,4,0),0))</f>
        <v/>
      </c>
      <c r="L605" s="38">
        <f>IF(C605="","",N(E605)*IFERROR(VLOOKUP(C605,Products!$B$7:$E$156,4,0),0))</f>
        <v/>
      </c>
      <c r="M605" s="38">
        <f>IF(C605="","",J605-K605-L605-N(H605))</f>
        <v/>
      </c>
      <c r="N605" s="51">
        <f>IF(OR(C605="",N(J605)=0),"",M605/J605)</f>
        <v/>
      </c>
    </row>
    <row r="606" hidden="1">
      <c r="B606" s="53" t="n"/>
      <c r="C606" s="13" t="n"/>
      <c r="D606" s="13" t="n"/>
      <c r="E606" s="14" t="n"/>
      <c r="F606" s="19" t="n"/>
      <c r="G606" s="19" t="n"/>
      <c r="H606" s="19" t="n"/>
      <c r="I606" s="19" t="n"/>
      <c r="J606" s="38">
        <f>IF(C606="","",N(E606)*N(F606)+N(G606)-N(I606))</f>
        <v/>
      </c>
      <c r="K606" s="38">
        <f>IF(C606="","",IFERROR(J606*VLOOKUP(D606,Settings!$B$11:$E$18,2,0)+VLOOKUP(D606,Settings!$B$11:$E$18,3,0)+J606*VLOOKUP(D606,Settings!$B$11:$E$18,4,0),0))</f>
        <v/>
      </c>
      <c r="L606" s="38">
        <f>IF(C606="","",N(E606)*IFERROR(VLOOKUP(C606,Products!$B$7:$E$156,4,0),0))</f>
        <v/>
      </c>
      <c r="M606" s="38">
        <f>IF(C606="","",J606-K606-L606-N(H606))</f>
        <v/>
      </c>
      <c r="N606" s="51">
        <f>IF(OR(C606="",N(J606)=0),"",M606/J606)</f>
        <v/>
      </c>
    </row>
    <row r="607" hidden="1">
      <c r="B607" s="53" t="n"/>
      <c r="C607" s="13" t="n"/>
      <c r="D607" s="13" t="n"/>
      <c r="E607" s="14" t="n"/>
      <c r="F607" s="19" t="n"/>
      <c r="G607" s="19" t="n"/>
      <c r="H607" s="19" t="n"/>
      <c r="I607" s="19" t="n"/>
      <c r="J607" s="38">
        <f>IF(C607="","",N(E607)*N(F607)+N(G607)-N(I607))</f>
        <v/>
      </c>
      <c r="K607" s="38">
        <f>IF(C607="","",IFERROR(J607*VLOOKUP(D607,Settings!$B$11:$E$18,2,0)+VLOOKUP(D607,Settings!$B$11:$E$18,3,0)+J607*VLOOKUP(D607,Settings!$B$11:$E$18,4,0),0))</f>
        <v/>
      </c>
      <c r="L607" s="38">
        <f>IF(C607="","",N(E607)*IFERROR(VLOOKUP(C607,Products!$B$7:$E$156,4,0),0))</f>
        <v/>
      </c>
      <c r="M607" s="38">
        <f>IF(C607="","",J607-K607-L607-N(H607))</f>
        <v/>
      </c>
      <c r="N607" s="51">
        <f>IF(OR(C607="",N(J607)=0),"",M607/J607)</f>
        <v/>
      </c>
    </row>
    <row r="608" hidden="1">
      <c r="B608" s="53" t="n"/>
      <c r="C608" s="13" t="n"/>
      <c r="D608" s="13" t="n"/>
      <c r="E608" s="14" t="n"/>
      <c r="F608" s="19" t="n"/>
      <c r="G608" s="19" t="n"/>
      <c r="H608" s="19" t="n"/>
      <c r="I608" s="19" t="n"/>
      <c r="J608" s="38">
        <f>IF(C608="","",N(E608)*N(F608)+N(G608)-N(I608))</f>
        <v/>
      </c>
      <c r="K608" s="38">
        <f>IF(C608="","",IFERROR(J608*VLOOKUP(D608,Settings!$B$11:$E$18,2,0)+VLOOKUP(D608,Settings!$B$11:$E$18,3,0)+J608*VLOOKUP(D608,Settings!$B$11:$E$18,4,0),0))</f>
        <v/>
      </c>
      <c r="L608" s="38">
        <f>IF(C608="","",N(E608)*IFERROR(VLOOKUP(C608,Products!$B$7:$E$156,4,0),0))</f>
        <v/>
      </c>
      <c r="M608" s="38">
        <f>IF(C608="","",J608-K608-L608-N(H608))</f>
        <v/>
      </c>
      <c r="N608" s="51">
        <f>IF(OR(C608="",N(J608)=0),"",M608/J608)</f>
        <v/>
      </c>
    </row>
    <row r="609" hidden="1">
      <c r="B609" s="53" t="n"/>
      <c r="C609" s="13" t="n"/>
      <c r="D609" s="13" t="n"/>
      <c r="E609" s="14" t="n"/>
      <c r="F609" s="19" t="n"/>
      <c r="G609" s="19" t="n"/>
      <c r="H609" s="19" t="n"/>
      <c r="I609" s="19" t="n"/>
      <c r="J609" s="38">
        <f>IF(C609="","",N(E609)*N(F609)+N(G609)-N(I609))</f>
        <v/>
      </c>
      <c r="K609" s="38">
        <f>IF(C609="","",IFERROR(J609*VLOOKUP(D609,Settings!$B$11:$E$18,2,0)+VLOOKUP(D609,Settings!$B$11:$E$18,3,0)+J609*VLOOKUP(D609,Settings!$B$11:$E$18,4,0),0))</f>
        <v/>
      </c>
      <c r="L609" s="38">
        <f>IF(C609="","",N(E609)*IFERROR(VLOOKUP(C609,Products!$B$7:$E$156,4,0),0))</f>
        <v/>
      </c>
      <c r="M609" s="38">
        <f>IF(C609="","",J609-K609-L609-N(H609))</f>
        <v/>
      </c>
      <c r="N609" s="51">
        <f>IF(OR(C609="",N(J609)=0),"",M609/J609)</f>
        <v/>
      </c>
    </row>
    <row r="610" hidden="1">
      <c r="B610" s="53" t="n"/>
      <c r="C610" s="13" t="n"/>
      <c r="D610" s="13" t="n"/>
      <c r="E610" s="14" t="n"/>
      <c r="F610" s="19" t="n"/>
      <c r="G610" s="19" t="n"/>
      <c r="H610" s="19" t="n"/>
      <c r="I610" s="19" t="n"/>
      <c r="J610" s="38">
        <f>IF(C610="","",N(E610)*N(F610)+N(G610)-N(I610))</f>
        <v/>
      </c>
      <c r="K610" s="38">
        <f>IF(C610="","",IFERROR(J610*VLOOKUP(D610,Settings!$B$11:$E$18,2,0)+VLOOKUP(D610,Settings!$B$11:$E$18,3,0)+J610*VLOOKUP(D610,Settings!$B$11:$E$18,4,0),0))</f>
        <v/>
      </c>
      <c r="L610" s="38">
        <f>IF(C610="","",N(E610)*IFERROR(VLOOKUP(C610,Products!$B$7:$E$156,4,0),0))</f>
        <v/>
      </c>
      <c r="M610" s="38">
        <f>IF(C610="","",J610-K610-L610-N(H610))</f>
        <v/>
      </c>
      <c r="N610" s="51">
        <f>IF(OR(C610="",N(J610)=0),"",M610/J610)</f>
        <v/>
      </c>
    </row>
    <row r="611" hidden="1">
      <c r="B611" s="53" t="n"/>
      <c r="C611" s="13" t="n"/>
      <c r="D611" s="13" t="n"/>
      <c r="E611" s="14" t="n"/>
      <c r="F611" s="19" t="n"/>
      <c r="G611" s="19" t="n"/>
      <c r="H611" s="19" t="n"/>
      <c r="I611" s="19" t="n"/>
      <c r="J611" s="38">
        <f>IF(C611="","",N(E611)*N(F611)+N(G611)-N(I611))</f>
        <v/>
      </c>
      <c r="K611" s="38">
        <f>IF(C611="","",IFERROR(J611*VLOOKUP(D611,Settings!$B$11:$E$18,2,0)+VLOOKUP(D611,Settings!$B$11:$E$18,3,0)+J611*VLOOKUP(D611,Settings!$B$11:$E$18,4,0),0))</f>
        <v/>
      </c>
      <c r="L611" s="38">
        <f>IF(C611="","",N(E611)*IFERROR(VLOOKUP(C611,Products!$B$7:$E$156,4,0),0))</f>
        <v/>
      </c>
      <c r="M611" s="38">
        <f>IF(C611="","",J611-K611-L611-N(H611))</f>
        <v/>
      </c>
      <c r="N611" s="51">
        <f>IF(OR(C611="",N(J611)=0),"",M611/J611)</f>
        <v/>
      </c>
    </row>
    <row r="612" hidden="1">
      <c r="B612" s="53" t="n"/>
      <c r="C612" s="13" t="n"/>
      <c r="D612" s="13" t="n"/>
      <c r="E612" s="14" t="n"/>
      <c r="F612" s="19" t="n"/>
      <c r="G612" s="19" t="n"/>
      <c r="H612" s="19" t="n"/>
      <c r="I612" s="19" t="n"/>
      <c r="J612" s="38">
        <f>IF(C612="","",N(E612)*N(F612)+N(G612)-N(I612))</f>
        <v/>
      </c>
      <c r="K612" s="38">
        <f>IF(C612="","",IFERROR(J612*VLOOKUP(D612,Settings!$B$11:$E$18,2,0)+VLOOKUP(D612,Settings!$B$11:$E$18,3,0)+J612*VLOOKUP(D612,Settings!$B$11:$E$18,4,0),0))</f>
        <v/>
      </c>
      <c r="L612" s="38">
        <f>IF(C612="","",N(E612)*IFERROR(VLOOKUP(C612,Products!$B$7:$E$156,4,0),0))</f>
        <v/>
      </c>
      <c r="M612" s="38">
        <f>IF(C612="","",J612-K612-L612-N(H612))</f>
        <v/>
      </c>
      <c r="N612" s="51">
        <f>IF(OR(C612="",N(J612)=0),"",M612/J612)</f>
        <v/>
      </c>
    </row>
    <row r="613" hidden="1">
      <c r="B613" s="53" t="n"/>
      <c r="C613" s="13" t="n"/>
      <c r="D613" s="13" t="n"/>
      <c r="E613" s="14" t="n"/>
      <c r="F613" s="19" t="n"/>
      <c r="G613" s="19" t="n"/>
      <c r="H613" s="19" t="n"/>
      <c r="I613" s="19" t="n"/>
      <c r="J613" s="38">
        <f>IF(C613="","",N(E613)*N(F613)+N(G613)-N(I613))</f>
        <v/>
      </c>
      <c r="K613" s="38">
        <f>IF(C613="","",IFERROR(J613*VLOOKUP(D613,Settings!$B$11:$E$18,2,0)+VLOOKUP(D613,Settings!$B$11:$E$18,3,0)+J613*VLOOKUP(D613,Settings!$B$11:$E$18,4,0),0))</f>
        <v/>
      </c>
      <c r="L613" s="38">
        <f>IF(C613="","",N(E613)*IFERROR(VLOOKUP(C613,Products!$B$7:$E$156,4,0),0))</f>
        <v/>
      </c>
      <c r="M613" s="38">
        <f>IF(C613="","",J613-K613-L613-N(H613))</f>
        <v/>
      </c>
      <c r="N613" s="51">
        <f>IF(OR(C613="",N(J613)=0),"",M613/J613)</f>
        <v/>
      </c>
    </row>
    <row r="614" hidden="1">
      <c r="B614" s="53" t="n"/>
      <c r="C614" s="13" t="n"/>
      <c r="D614" s="13" t="n"/>
      <c r="E614" s="14" t="n"/>
      <c r="F614" s="19" t="n"/>
      <c r="G614" s="19" t="n"/>
      <c r="H614" s="19" t="n"/>
      <c r="I614" s="19" t="n"/>
      <c r="J614" s="38">
        <f>IF(C614="","",N(E614)*N(F614)+N(G614)-N(I614))</f>
        <v/>
      </c>
      <c r="K614" s="38">
        <f>IF(C614="","",IFERROR(J614*VLOOKUP(D614,Settings!$B$11:$E$18,2,0)+VLOOKUP(D614,Settings!$B$11:$E$18,3,0)+J614*VLOOKUP(D614,Settings!$B$11:$E$18,4,0),0))</f>
        <v/>
      </c>
      <c r="L614" s="38">
        <f>IF(C614="","",N(E614)*IFERROR(VLOOKUP(C614,Products!$B$7:$E$156,4,0),0))</f>
        <v/>
      </c>
      <c r="M614" s="38">
        <f>IF(C614="","",J614-K614-L614-N(H614))</f>
        <v/>
      </c>
      <c r="N614" s="51">
        <f>IF(OR(C614="",N(J614)=0),"",M614/J614)</f>
        <v/>
      </c>
    </row>
    <row r="615" hidden="1">
      <c r="B615" s="53" t="n"/>
      <c r="C615" s="13" t="n"/>
      <c r="D615" s="13" t="n"/>
      <c r="E615" s="14" t="n"/>
      <c r="F615" s="19" t="n"/>
      <c r="G615" s="19" t="n"/>
      <c r="H615" s="19" t="n"/>
      <c r="I615" s="19" t="n"/>
      <c r="J615" s="38">
        <f>IF(C615="","",N(E615)*N(F615)+N(G615)-N(I615))</f>
        <v/>
      </c>
      <c r="K615" s="38">
        <f>IF(C615="","",IFERROR(J615*VLOOKUP(D615,Settings!$B$11:$E$18,2,0)+VLOOKUP(D615,Settings!$B$11:$E$18,3,0)+J615*VLOOKUP(D615,Settings!$B$11:$E$18,4,0),0))</f>
        <v/>
      </c>
      <c r="L615" s="38">
        <f>IF(C615="","",N(E615)*IFERROR(VLOOKUP(C615,Products!$B$7:$E$156,4,0),0))</f>
        <v/>
      </c>
      <c r="M615" s="38">
        <f>IF(C615="","",J615-K615-L615-N(H615))</f>
        <v/>
      </c>
      <c r="N615" s="51">
        <f>IF(OR(C615="",N(J615)=0),"",M615/J615)</f>
        <v/>
      </c>
    </row>
    <row r="616" hidden="1">
      <c r="B616" s="53" t="n"/>
      <c r="C616" s="13" t="n"/>
      <c r="D616" s="13" t="n"/>
      <c r="E616" s="14" t="n"/>
      <c r="F616" s="19" t="n"/>
      <c r="G616" s="19" t="n"/>
      <c r="H616" s="19" t="n"/>
      <c r="I616" s="19" t="n"/>
      <c r="J616" s="38">
        <f>IF(C616="","",N(E616)*N(F616)+N(G616)-N(I616))</f>
        <v/>
      </c>
      <c r="K616" s="38">
        <f>IF(C616="","",IFERROR(J616*VLOOKUP(D616,Settings!$B$11:$E$18,2,0)+VLOOKUP(D616,Settings!$B$11:$E$18,3,0)+J616*VLOOKUP(D616,Settings!$B$11:$E$18,4,0),0))</f>
        <v/>
      </c>
      <c r="L616" s="38">
        <f>IF(C616="","",N(E616)*IFERROR(VLOOKUP(C616,Products!$B$7:$E$156,4,0),0))</f>
        <v/>
      </c>
      <c r="M616" s="38">
        <f>IF(C616="","",J616-K616-L616-N(H616))</f>
        <v/>
      </c>
      <c r="N616" s="51">
        <f>IF(OR(C616="",N(J616)=0),"",M616/J616)</f>
        <v/>
      </c>
    </row>
    <row r="617" hidden="1">
      <c r="B617" s="53" t="n"/>
      <c r="C617" s="13" t="n"/>
      <c r="D617" s="13" t="n"/>
      <c r="E617" s="14" t="n"/>
      <c r="F617" s="19" t="n"/>
      <c r="G617" s="19" t="n"/>
      <c r="H617" s="19" t="n"/>
      <c r="I617" s="19" t="n"/>
      <c r="J617" s="38">
        <f>IF(C617="","",N(E617)*N(F617)+N(G617)-N(I617))</f>
        <v/>
      </c>
      <c r="K617" s="38">
        <f>IF(C617="","",IFERROR(J617*VLOOKUP(D617,Settings!$B$11:$E$18,2,0)+VLOOKUP(D617,Settings!$B$11:$E$18,3,0)+J617*VLOOKUP(D617,Settings!$B$11:$E$18,4,0),0))</f>
        <v/>
      </c>
      <c r="L617" s="38">
        <f>IF(C617="","",N(E617)*IFERROR(VLOOKUP(C617,Products!$B$7:$E$156,4,0),0))</f>
        <v/>
      </c>
      <c r="M617" s="38">
        <f>IF(C617="","",J617-K617-L617-N(H617))</f>
        <v/>
      </c>
      <c r="N617" s="51">
        <f>IF(OR(C617="",N(J617)=0),"",M617/J617)</f>
        <v/>
      </c>
    </row>
    <row r="618" hidden="1">
      <c r="B618" s="53" t="n"/>
      <c r="C618" s="13" t="n"/>
      <c r="D618" s="13" t="n"/>
      <c r="E618" s="14" t="n"/>
      <c r="F618" s="19" t="n"/>
      <c r="G618" s="19" t="n"/>
      <c r="H618" s="19" t="n"/>
      <c r="I618" s="19" t="n"/>
      <c r="J618" s="38">
        <f>IF(C618="","",N(E618)*N(F618)+N(G618)-N(I618))</f>
        <v/>
      </c>
      <c r="K618" s="38">
        <f>IF(C618="","",IFERROR(J618*VLOOKUP(D618,Settings!$B$11:$E$18,2,0)+VLOOKUP(D618,Settings!$B$11:$E$18,3,0)+J618*VLOOKUP(D618,Settings!$B$11:$E$18,4,0),0))</f>
        <v/>
      </c>
      <c r="L618" s="38">
        <f>IF(C618="","",N(E618)*IFERROR(VLOOKUP(C618,Products!$B$7:$E$156,4,0),0))</f>
        <v/>
      </c>
      <c r="M618" s="38">
        <f>IF(C618="","",J618-K618-L618-N(H618))</f>
        <v/>
      </c>
      <c r="N618" s="51">
        <f>IF(OR(C618="",N(J618)=0),"",M618/J618)</f>
        <v/>
      </c>
    </row>
    <row r="619" hidden="1">
      <c r="B619" s="53" t="n"/>
      <c r="C619" s="13" t="n"/>
      <c r="D619" s="13" t="n"/>
      <c r="E619" s="14" t="n"/>
      <c r="F619" s="19" t="n"/>
      <c r="G619" s="19" t="n"/>
      <c r="H619" s="19" t="n"/>
      <c r="I619" s="19" t="n"/>
      <c r="J619" s="38">
        <f>IF(C619="","",N(E619)*N(F619)+N(G619)-N(I619))</f>
        <v/>
      </c>
      <c r="K619" s="38">
        <f>IF(C619="","",IFERROR(J619*VLOOKUP(D619,Settings!$B$11:$E$18,2,0)+VLOOKUP(D619,Settings!$B$11:$E$18,3,0)+J619*VLOOKUP(D619,Settings!$B$11:$E$18,4,0),0))</f>
        <v/>
      </c>
      <c r="L619" s="38">
        <f>IF(C619="","",N(E619)*IFERROR(VLOOKUP(C619,Products!$B$7:$E$156,4,0),0))</f>
        <v/>
      </c>
      <c r="M619" s="38">
        <f>IF(C619="","",J619-K619-L619-N(H619))</f>
        <v/>
      </c>
      <c r="N619" s="51">
        <f>IF(OR(C619="",N(J619)=0),"",M619/J619)</f>
        <v/>
      </c>
    </row>
    <row r="620" hidden="1">
      <c r="B620" s="53" t="n"/>
      <c r="C620" s="13" t="n"/>
      <c r="D620" s="13" t="n"/>
      <c r="E620" s="14" t="n"/>
      <c r="F620" s="19" t="n"/>
      <c r="G620" s="19" t="n"/>
      <c r="H620" s="19" t="n"/>
      <c r="I620" s="19" t="n"/>
      <c r="J620" s="38">
        <f>IF(C620="","",N(E620)*N(F620)+N(G620)-N(I620))</f>
        <v/>
      </c>
      <c r="K620" s="38">
        <f>IF(C620="","",IFERROR(J620*VLOOKUP(D620,Settings!$B$11:$E$18,2,0)+VLOOKUP(D620,Settings!$B$11:$E$18,3,0)+J620*VLOOKUP(D620,Settings!$B$11:$E$18,4,0),0))</f>
        <v/>
      </c>
      <c r="L620" s="38">
        <f>IF(C620="","",N(E620)*IFERROR(VLOOKUP(C620,Products!$B$7:$E$156,4,0),0))</f>
        <v/>
      </c>
      <c r="M620" s="38">
        <f>IF(C620="","",J620-K620-L620-N(H620))</f>
        <v/>
      </c>
      <c r="N620" s="51">
        <f>IF(OR(C620="",N(J620)=0),"",M620/J620)</f>
        <v/>
      </c>
    </row>
    <row r="621" hidden="1">
      <c r="B621" s="53" t="n"/>
      <c r="C621" s="13" t="n"/>
      <c r="D621" s="13" t="n"/>
      <c r="E621" s="14" t="n"/>
      <c r="F621" s="19" t="n"/>
      <c r="G621" s="19" t="n"/>
      <c r="H621" s="19" t="n"/>
      <c r="I621" s="19" t="n"/>
      <c r="J621" s="38">
        <f>IF(C621="","",N(E621)*N(F621)+N(G621)-N(I621))</f>
        <v/>
      </c>
      <c r="K621" s="38">
        <f>IF(C621="","",IFERROR(J621*VLOOKUP(D621,Settings!$B$11:$E$18,2,0)+VLOOKUP(D621,Settings!$B$11:$E$18,3,0)+J621*VLOOKUP(D621,Settings!$B$11:$E$18,4,0),0))</f>
        <v/>
      </c>
      <c r="L621" s="38">
        <f>IF(C621="","",N(E621)*IFERROR(VLOOKUP(C621,Products!$B$7:$E$156,4,0),0))</f>
        <v/>
      </c>
      <c r="M621" s="38">
        <f>IF(C621="","",J621-K621-L621-N(H621))</f>
        <v/>
      </c>
      <c r="N621" s="51">
        <f>IF(OR(C621="",N(J621)=0),"",M621/J621)</f>
        <v/>
      </c>
    </row>
    <row r="622" hidden="1">
      <c r="B622" s="53" t="n"/>
      <c r="C622" s="13" t="n"/>
      <c r="D622" s="13" t="n"/>
      <c r="E622" s="14" t="n"/>
      <c r="F622" s="19" t="n"/>
      <c r="G622" s="19" t="n"/>
      <c r="H622" s="19" t="n"/>
      <c r="I622" s="19" t="n"/>
      <c r="J622" s="38">
        <f>IF(C622="","",N(E622)*N(F622)+N(G622)-N(I622))</f>
        <v/>
      </c>
      <c r="K622" s="38">
        <f>IF(C622="","",IFERROR(J622*VLOOKUP(D622,Settings!$B$11:$E$18,2,0)+VLOOKUP(D622,Settings!$B$11:$E$18,3,0)+J622*VLOOKUP(D622,Settings!$B$11:$E$18,4,0),0))</f>
        <v/>
      </c>
      <c r="L622" s="38">
        <f>IF(C622="","",N(E622)*IFERROR(VLOOKUP(C622,Products!$B$7:$E$156,4,0),0))</f>
        <v/>
      </c>
      <c r="M622" s="38">
        <f>IF(C622="","",J622-K622-L622-N(H622))</f>
        <v/>
      </c>
      <c r="N622" s="51">
        <f>IF(OR(C622="",N(J622)=0),"",M622/J622)</f>
        <v/>
      </c>
    </row>
    <row r="623" hidden="1">
      <c r="B623" s="53" t="n"/>
      <c r="C623" s="13" t="n"/>
      <c r="D623" s="13" t="n"/>
      <c r="E623" s="14" t="n"/>
      <c r="F623" s="19" t="n"/>
      <c r="G623" s="19" t="n"/>
      <c r="H623" s="19" t="n"/>
      <c r="I623" s="19" t="n"/>
      <c r="J623" s="38">
        <f>IF(C623="","",N(E623)*N(F623)+N(G623)-N(I623))</f>
        <v/>
      </c>
      <c r="K623" s="38">
        <f>IF(C623="","",IFERROR(J623*VLOOKUP(D623,Settings!$B$11:$E$18,2,0)+VLOOKUP(D623,Settings!$B$11:$E$18,3,0)+J623*VLOOKUP(D623,Settings!$B$11:$E$18,4,0),0))</f>
        <v/>
      </c>
      <c r="L623" s="38">
        <f>IF(C623="","",N(E623)*IFERROR(VLOOKUP(C623,Products!$B$7:$E$156,4,0),0))</f>
        <v/>
      </c>
      <c r="M623" s="38">
        <f>IF(C623="","",J623-K623-L623-N(H623))</f>
        <v/>
      </c>
      <c r="N623" s="51">
        <f>IF(OR(C623="",N(J623)=0),"",M623/J623)</f>
        <v/>
      </c>
    </row>
    <row r="624" hidden="1">
      <c r="B624" s="53" t="n"/>
      <c r="C624" s="13" t="n"/>
      <c r="D624" s="13" t="n"/>
      <c r="E624" s="14" t="n"/>
      <c r="F624" s="19" t="n"/>
      <c r="G624" s="19" t="n"/>
      <c r="H624" s="19" t="n"/>
      <c r="I624" s="19" t="n"/>
      <c r="J624" s="38">
        <f>IF(C624="","",N(E624)*N(F624)+N(G624)-N(I624))</f>
        <v/>
      </c>
      <c r="K624" s="38">
        <f>IF(C624="","",IFERROR(J624*VLOOKUP(D624,Settings!$B$11:$E$18,2,0)+VLOOKUP(D624,Settings!$B$11:$E$18,3,0)+J624*VLOOKUP(D624,Settings!$B$11:$E$18,4,0),0))</f>
        <v/>
      </c>
      <c r="L624" s="38">
        <f>IF(C624="","",N(E624)*IFERROR(VLOOKUP(C624,Products!$B$7:$E$156,4,0),0))</f>
        <v/>
      </c>
      <c r="M624" s="38">
        <f>IF(C624="","",J624-K624-L624-N(H624))</f>
        <v/>
      </c>
      <c r="N624" s="51">
        <f>IF(OR(C624="",N(J624)=0),"",M624/J624)</f>
        <v/>
      </c>
    </row>
    <row r="625" hidden="1">
      <c r="B625" s="53" t="n"/>
      <c r="C625" s="13" t="n"/>
      <c r="D625" s="13" t="n"/>
      <c r="E625" s="14" t="n"/>
      <c r="F625" s="19" t="n"/>
      <c r="G625" s="19" t="n"/>
      <c r="H625" s="19" t="n"/>
      <c r="I625" s="19" t="n"/>
      <c r="J625" s="38">
        <f>IF(C625="","",N(E625)*N(F625)+N(G625)-N(I625))</f>
        <v/>
      </c>
      <c r="K625" s="38">
        <f>IF(C625="","",IFERROR(J625*VLOOKUP(D625,Settings!$B$11:$E$18,2,0)+VLOOKUP(D625,Settings!$B$11:$E$18,3,0)+J625*VLOOKUP(D625,Settings!$B$11:$E$18,4,0),0))</f>
        <v/>
      </c>
      <c r="L625" s="38">
        <f>IF(C625="","",N(E625)*IFERROR(VLOOKUP(C625,Products!$B$7:$E$156,4,0),0))</f>
        <v/>
      </c>
      <c r="M625" s="38">
        <f>IF(C625="","",J625-K625-L625-N(H625))</f>
        <v/>
      </c>
      <c r="N625" s="51">
        <f>IF(OR(C625="",N(J625)=0),"",M625/J625)</f>
        <v/>
      </c>
    </row>
    <row r="626" hidden="1">
      <c r="B626" s="53" t="n"/>
      <c r="C626" s="13" t="n"/>
      <c r="D626" s="13" t="n"/>
      <c r="E626" s="14" t="n"/>
      <c r="F626" s="19" t="n"/>
      <c r="G626" s="19" t="n"/>
      <c r="H626" s="19" t="n"/>
      <c r="I626" s="19" t="n"/>
      <c r="J626" s="38">
        <f>IF(C626="","",N(E626)*N(F626)+N(G626)-N(I626))</f>
        <v/>
      </c>
      <c r="K626" s="38">
        <f>IF(C626="","",IFERROR(J626*VLOOKUP(D626,Settings!$B$11:$E$18,2,0)+VLOOKUP(D626,Settings!$B$11:$E$18,3,0)+J626*VLOOKUP(D626,Settings!$B$11:$E$18,4,0),0))</f>
        <v/>
      </c>
      <c r="L626" s="38">
        <f>IF(C626="","",N(E626)*IFERROR(VLOOKUP(C626,Products!$B$7:$E$156,4,0),0))</f>
        <v/>
      </c>
      <c r="M626" s="38">
        <f>IF(C626="","",J626-K626-L626-N(H626))</f>
        <v/>
      </c>
      <c r="N626" s="51">
        <f>IF(OR(C626="",N(J626)=0),"",M626/J626)</f>
        <v/>
      </c>
    </row>
    <row r="627" hidden="1">
      <c r="B627" s="53" t="n"/>
      <c r="C627" s="13" t="n"/>
      <c r="D627" s="13" t="n"/>
      <c r="E627" s="14" t="n"/>
      <c r="F627" s="19" t="n"/>
      <c r="G627" s="19" t="n"/>
      <c r="H627" s="19" t="n"/>
      <c r="I627" s="19" t="n"/>
      <c r="J627" s="38">
        <f>IF(C627="","",N(E627)*N(F627)+N(G627)-N(I627))</f>
        <v/>
      </c>
      <c r="K627" s="38">
        <f>IF(C627="","",IFERROR(J627*VLOOKUP(D627,Settings!$B$11:$E$18,2,0)+VLOOKUP(D627,Settings!$B$11:$E$18,3,0)+J627*VLOOKUP(D627,Settings!$B$11:$E$18,4,0),0))</f>
        <v/>
      </c>
      <c r="L627" s="38">
        <f>IF(C627="","",N(E627)*IFERROR(VLOOKUP(C627,Products!$B$7:$E$156,4,0),0))</f>
        <v/>
      </c>
      <c r="M627" s="38">
        <f>IF(C627="","",J627-K627-L627-N(H627))</f>
        <v/>
      </c>
      <c r="N627" s="51">
        <f>IF(OR(C627="",N(J627)=0),"",M627/J627)</f>
        <v/>
      </c>
    </row>
    <row r="628" hidden="1">
      <c r="B628" s="53" t="n"/>
      <c r="C628" s="13" t="n"/>
      <c r="D628" s="13" t="n"/>
      <c r="E628" s="14" t="n"/>
      <c r="F628" s="19" t="n"/>
      <c r="G628" s="19" t="n"/>
      <c r="H628" s="19" t="n"/>
      <c r="I628" s="19" t="n"/>
      <c r="J628" s="38">
        <f>IF(C628="","",N(E628)*N(F628)+N(G628)-N(I628))</f>
        <v/>
      </c>
      <c r="K628" s="38">
        <f>IF(C628="","",IFERROR(J628*VLOOKUP(D628,Settings!$B$11:$E$18,2,0)+VLOOKUP(D628,Settings!$B$11:$E$18,3,0)+J628*VLOOKUP(D628,Settings!$B$11:$E$18,4,0),0))</f>
        <v/>
      </c>
      <c r="L628" s="38">
        <f>IF(C628="","",N(E628)*IFERROR(VLOOKUP(C628,Products!$B$7:$E$156,4,0),0))</f>
        <v/>
      </c>
      <c r="M628" s="38">
        <f>IF(C628="","",J628-K628-L628-N(H628))</f>
        <v/>
      </c>
      <c r="N628" s="51">
        <f>IF(OR(C628="",N(J628)=0),"",M628/J628)</f>
        <v/>
      </c>
    </row>
    <row r="629" hidden="1">
      <c r="B629" s="53" t="n"/>
      <c r="C629" s="13" t="n"/>
      <c r="D629" s="13" t="n"/>
      <c r="E629" s="14" t="n"/>
      <c r="F629" s="19" t="n"/>
      <c r="G629" s="19" t="n"/>
      <c r="H629" s="19" t="n"/>
      <c r="I629" s="19" t="n"/>
      <c r="J629" s="38">
        <f>IF(C629="","",N(E629)*N(F629)+N(G629)-N(I629))</f>
        <v/>
      </c>
      <c r="K629" s="38">
        <f>IF(C629="","",IFERROR(J629*VLOOKUP(D629,Settings!$B$11:$E$18,2,0)+VLOOKUP(D629,Settings!$B$11:$E$18,3,0)+J629*VLOOKUP(D629,Settings!$B$11:$E$18,4,0),0))</f>
        <v/>
      </c>
      <c r="L629" s="38">
        <f>IF(C629="","",N(E629)*IFERROR(VLOOKUP(C629,Products!$B$7:$E$156,4,0),0))</f>
        <v/>
      </c>
      <c r="M629" s="38">
        <f>IF(C629="","",J629-K629-L629-N(H629))</f>
        <v/>
      </c>
      <c r="N629" s="51">
        <f>IF(OR(C629="",N(J629)=0),"",M629/J629)</f>
        <v/>
      </c>
    </row>
    <row r="630" hidden="1">
      <c r="B630" s="53" t="n"/>
      <c r="C630" s="13" t="n"/>
      <c r="D630" s="13" t="n"/>
      <c r="E630" s="14" t="n"/>
      <c r="F630" s="19" t="n"/>
      <c r="G630" s="19" t="n"/>
      <c r="H630" s="19" t="n"/>
      <c r="I630" s="19" t="n"/>
      <c r="J630" s="38">
        <f>IF(C630="","",N(E630)*N(F630)+N(G630)-N(I630))</f>
        <v/>
      </c>
      <c r="K630" s="38">
        <f>IF(C630="","",IFERROR(J630*VLOOKUP(D630,Settings!$B$11:$E$18,2,0)+VLOOKUP(D630,Settings!$B$11:$E$18,3,0)+J630*VLOOKUP(D630,Settings!$B$11:$E$18,4,0),0))</f>
        <v/>
      </c>
      <c r="L630" s="38">
        <f>IF(C630="","",N(E630)*IFERROR(VLOOKUP(C630,Products!$B$7:$E$156,4,0),0))</f>
        <v/>
      </c>
      <c r="M630" s="38">
        <f>IF(C630="","",J630-K630-L630-N(H630))</f>
        <v/>
      </c>
      <c r="N630" s="51">
        <f>IF(OR(C630="",N(J630)=0),"",M630/J630)</f>
        <v/>
      </c>
    </row>
    <row r="631" hidden="1">
      <c r="B631" s="53" t="n"/>
      <c r="C631" s="13" t="n"/>
      <c r="D631" s="13" t="n"/>
      <c r="E631" s="14" t="n"/>
      <c r="F631" s="19" t="n"/>
      <c r="G631" s="19" t="n"/>
      <c r="H631" s="19" t="n"/>
      <c r="I631" s="19" t="n"/>
      <c r="J631" s="38">
        <f>IF(C631="","",N(E631)*N(F631)+N(G631)-N(I631))</f>
        <v/>
      </c>
      <c r="K631" s="38">
        <f>IF(C631="","",IFERROR(J631*VLOOKUP(D631,Settings!$B$11:$E$18,2,0)+VLOOKUP(D631,Settings!$B$11:$E$18,3,0)+J631*VLOOKUP(D631,Settings!$B$11:$E$18,4,0),0))</f>
        <v/>
      </c>
      <c r="L631" s="38">
        <f>IF(C631="","",N(E631)*IFERROR(VLOOKUP(C631,Products!$B$7:$E$156,4,0),0))</f>
        <v/>
      </c>
      <c r="M631" s="38">
        <f>IF(C631="","",J631-K631-L631-N(H631))</f>
        <v/>
      </c>
      <c r="N631" s="51">
        <f>IF(OR(C631="",N(J631)=0),"",M631/J631)</f>
        <v/>
      </c>
    </row>
    <row r="632" hidden="1">
      <c r="B632" s="53" t="n"/>
      <c r="C632" s="13" t="n"/>
      <c r="D632" s="13" t="n"/>
      <c r="E632" s="14" t="n"/>
      <c r="F632" s="19" t="n"/>
      <c r="G632" s="19" t="n"/>
      <c r="H632" s="19" t="n"/>
      <c r="I632" s="19" t="n"/>
      <c r="J632" s="38">
        <f>IF(C632="","",N(E632)*N(F632)+N(G632)-N(I632))</f>
        <v/>
      </c>
      <c r="K632" s="38">
        <f>IF(C632="","",IFERROR(J632*VLOOKUP(D632,Settings!$B$11:$E$18,2,0)+VLOOKUP(D632,Settings!$B$11:$E$18,3,0)+J632*VLOOKUP(D632,Settings!$B$11:$E$18,4,0),0))</f>
        <v/>
      </c>
      <c r="L632" s="38">
        <f>IF(C632="","",N(E632)*IFERROR(VLOOKUP(C632,Products!$B$7:$E$156,4,0),0))</f>
        <v/>
      </c>
      <c r="M632" s="38">
        <f>IF(C632="","",J632-K632-L632-N(H632))</f>
        <v/>
      </c>
      <c r="N632" s="51">
        <f>IF(OR(C632="",N(J632)=0),"",M632/J632)</f>
        <v/>
      </c>
    </row>
    <row r="633" hidden="1">
      <c r="B633" s="53" t="n"/>
      <c r="C633" s="13" t="n"/>
      <c r="D633" s="13" t="n"/>
      <c r="E633" s="14" t="n"/>
      <c r="F633" s="19" t="n"/>
      <c r="G633" s="19" t="n"/>
      <c r="H633" s="19" t="n"/>
      <c r="I633" s="19" t="n"/>
      <c r="J633" s="38">
        <f>IF(C633="","",N(E633)*N(F633)+N(G633)-N(I633))</f>
        <v/>
      </c>
      <c r="K633" s="38">
        <f>IF(C633="","",IFERROR(J633*VLOOKUP(D633,Settings!$B$11:$E$18,2,0)+VLOOKUP(D633,Settings!$B$11:$E$18,3,0)+J633*VLOOKUP(D633,Settings!$B$11:$E$18,4,0),0))</f>
        <v/>
      </c>
      <c r="L633" s="38">
        <f>IF(C633="","",N(E633)*IFERROR(VLOOKUP(C633,Products!$B$7:$E$156,4,0),0))</f>
        <v/>
      </c>
      <c r="M633" s="38">
        <f>IF(C633="","",J633-K633-L633-N(H633))</f>
        <v/>
      </c>
      <c r="N633" s="51">
        <f>IF(OR(C633="",N(J633)=0),"",M633/J633)</f>
        <v/>
      </c>
    </row>
    <row r="634" hidden="1">
      <c r="B634" s="53" t="n"/>
      <c r="C634" s="13" t="n"/>
      <c r="D634" s="13" t="n"/>
      <c r="E634" s="14" t="n"/>
      <c r="F634" s="19" t="n"/>
      <c r="G634" s="19" t="n"/>
      <c r="H634" s="19" t="n"/>
      <c r="I634" s="19" t="n"/>
      <c r="J634" s="38">
        <f>IF(C634="","",N(E634)*N(F634)+N(G634)-N(I634))</f>
        <v/>
      </c>
      <c r="K634" s="38">
        <f>IF(C634="","",IFERROR(J634*VLOOKUP(D634,Settings!$B$11:$E$18,2,0)+VLOOKUP(D634,Settings!$B$11:$E$18,3,0)+J634*VLOOKUP(D634,Settings!$B$11:$E$18,4,0),0))</f>
        <v/>
      </c>
      <c r="L634" s="38">
        <f>IF(C634="","",N(E634)*IFERROR(VLOOKUP(C634,Products!$B$7:$E$156,4,0),0))</f>
        <v/>
      </c>
      <c r="M634" s="38">
        <f>IF(C634="","",J634-K634-L634-N(H634))</f>
        <v/>
      </c>
      <c r="N634" s="51">
        <f>IF(OR(C634="",N(J634)=0),"",M634/J634)</f>
        <v/>
      </c>
    </row>
    <row r="635" hidden="1">
      <c r="B635" s="53" t="n"/>
      <c r="C635" s="13" t="n"/>
      <c r="D635" s="13" t="n"/>
      <c r="E635" s="14" t="n"/>
      <c r="F635" s="19" t="n"/>
      <c r="G635" s="19" t="n"/>
      <c r="H635" s="19" t="n"/>
      <c r="I635" s="19" t="n"/>
      <c r="J635" s="38">
        <f>IF(C635="","",N(E635)*N(F635)+N(G635)-N(I635))</f>
        <v/>
      </c>
      <c r="K635" s="38">
        <f>IF(C635="","",IFERROR(J635*VLOOKUP(D635,Settings!$B$11:$E$18,2,0)+VLOOKUP(D635,Settings!$B$11:$E$18,3,0)+J635*VLOOKUP(D635,Settings!$B$11:$E$18,4,0),0))</f>
        <v/>
      </c>
      <c r="L635" s="38">
        <f>IF(C635="","",N(E635)*IFERROR(VLOOKUP(C635,Products!$B$7:$E$156,4,0),0))</f>
        <v/>
      </c>
      <c r="M635" s="38">
        <f>IF(C635="","",J635-K635-L635-N(H635))</f>
        <v/>
      </c>
      <c r="N635" s="51">
        <f>IF(OR(C635="",N(J635)=0),"",M635/J635)</f>
        <v/>
      </c>
    </row>
    <row r="636" hidden="1">
      <c r="B636" s="53" t="n"/>
      <c r="C636" s="13" t="n"/>
      <c r="D636" s="13" t="n"/>
      <c r="E636" s="14" t="n"/>
      <c r="F636" s="19" t="n"/>
      <c r="G636" s="19" t="n"/>
      <c r="H636" s="19" t="n"/>
      <c r="I636" s="19" t="n"/>
      <c r="J636" s="38">
        <f>IF(C636="","",N(E636)*N(F636)+N(G636)-N(I636))</f>
        <v/>
      </c>
      <c r="K636" s="38">
        <f>IF(C636="","",IFERROR(J636*VLOOKUP(D636,Settings!$B$11:$E$18,2,0)+VLOOKUP(D636,Settings!$B$11:$E$18,3,0)+J636*VLOOKUP(D636,Settings!$B$11:$E$18,4,0),0))</f>
        <v/>
      </c>
      <c r="L636" s="38">
        <f>IF(C636="","",N(E636)*IFERROR(VLOOKUP(C636,Products!$B$7:$E$156,4,0),0))</f>
        <v/>
      </c>
      <c r="M636" s="38">
        <f>IF(C636="","",J636-K636-L636-N(H636))</f>
        <v/>
      </c>
      <c r="N636" s="51">
        <f>IF(OR(C636="",N(J636)=0),"",M636/J636)</f>
        <v/>
      </c>
    </row>
    <row r="637" hidden="1">
      <c r="B637" s="53" t="n"/>
      <c r="C637" s="13" t="n"/>
      <c r="D637" s="13" t="n"/>
      <c r="E637" s="14" t="n"/>
      <c r="F637" s="19" t="n"/>
      <c r="G637" s="19" t="n"/>
      <c r="H637" s="19" t="n"/>
      <c r="I637" s="19" t="n"/>
      <c r="J637" s="38">
        <f>IF(C637="","",N(E637)*N(F637)+N(G637)-N(I637))</f>
        <v/>
      </c>
      <c r="K637" s="38">
        <f>IF(C637="","",IFERROR(J637*VLOOKUP(D637,Settings!$B$11:$E$18,2,0)+VLOOKUP(D637,Settings!$B$11:$E$18,3,0)+J637*VLOOKUP(D637,Settings!$B$11:$E$18,4,0),0))</f>
        <v/>
      </c>
      <c r="L637" s="38">
        <f>IF(C637="","",N(E637)*IFERROR(VLOOKUP(C637,Products!$B$7:$E$156,4,0),0))</f>
        <v/>
      </c>
      <c r="M637" s="38">
        <f>IF(C637="","",J637-K637-L637-N(H637))</f>
        <v/>
      </c>
      <c r="N637" s="51">
        <f>IF(OR(C637="",N(J637)=0),"",M637/J637)</f>
        <v/>
      </c>
    </row>
    <row r="638" hidden="1">
      <c r="B638" s="53" t="n"/>
      <c r="C638" s="13" t="n"/>
      <c r="D638" s="13" t="n"/>
      <c r="E638" s="14" t="n"/>
      <c r="F638" s="19" t="n"/>
      <c r="G638" s="19" t="n"/>
      <c r="H638" s="19" t="n"/>
      <c r="I638" s="19" t="n"/>
      <c r="J638" s="38">
        <f>IF(C638="","",N(E638)*N(F638)+N(G638)-N(I638))</f>
        <v/>
      </c>
      <c r="K638" s="38">
        <f>IF(C638="","",IFERROR(J638*VLOOKUP(D638,Settings!$B$11:$E$18,2,0)+VLOOKUP(D638,Settings!$B$11:$E$18,3,0)+J638*VLOOKUP(D638,Settings!$B$11:$E$18,4,0),0))</f>
        <v/>
      </c>
      <c r="L638" s="38">
        <f>IF(C638="","",N(E638)*IFERROR(VLOOKUP(C638,Products!$B$7:$E$156,4,0),0))</f>
        <v/>
      </c>
      <c r="M638" s="38">
        <f>IF(C638="","",J638-K638-L638-N(H638))</f>
        <v/>
      </c>
      <c r="N638" s="51">
        <f>IF(OR(C638="",N(J638)=0),"",M638/J638)</f>
        <v/>
      </c>
    </row>
    <row r="639" hidden="1">
      <c r="B639" s="53" t="n"/>
      <c r="C639" s="13" t="n"/>
      <c r="D639" s="13" t="n"/>
      <c r="E639" s="14" t="n"/>
      <c r="F639" s="19" t="n"/>
      <c r="G639" s="19" t="n"/>
      <c r="H639" s="19" t="n"/>
      <c r="I639" s="19" t="n"/>
      <c r="J639" s="38">
        <f>IF(C639="","",N(E639)*N(F639)+N(G639)-N(I639))</f>
        <v/>
      </c>
      <c r="K639" s="38">
        <f>IF(C639="","",IFERROR(J639*VLOOKUP(D639,Settings!$B$11:$E$18,2,0)+VLOOKUP(D639,Settings!$B$11:$E$18,3,0)+J639*VLOOKUP(D639,Settings!$B$11:$E$18,4,0),0))</f>
        <v/>
      </c>
      <c r="L639" s="38">
        <f>IF(C639="","",N(E639)*IFERROR(VLOOKUP(C639,Products!$B$7:$E$156,4,0),0))</f>
        <v/>
      </c>
      <c r="M639" s="38">
        <f>IF(C639="","",J639-K639-L639-N(H639))</f>
        <v/>
      </c>
      <c r="N639" s="51">
        <f>IF(OR(C639="",N(J639)=0),"",M639/J639)</f>
        <v/>
      </c>
    </row>
    <row r="640" hidden="1">
      <c r="B640" s="53" t="n"/>
      <c r="C640" s="13" t="n"/>
      <c r="D640" s="13" t="n"/>
      <c r="E640" s="14" t="n"/>
      <c r="F640" s="19" t="n"/>
      <c r="G640" s="19" t="n"/>
      <c r="H640" s="19" t="n"/>
      <c r="I640" s="19" t="n"/>
      <c r="J640" s="38">
        <f>IF(C640="","",N(E640)*N(F640)+N(G640)-N(I640))</f>
        <v/>
      </c>
      <c r="K640" s="38">
        <f>IF(C640="","",IFERROR(J640*VLOOKUP(D640,Settings!$B$11:$E$18,2,0)+VLOOKUP(D640,Settings!$B$11:$E$18,3,0)+J640*VLOOKUP(D640,Settings!$B$11:$E$18,4,0),0))</f>
        <v/>
      </c>
      <c r="L640" s="38">
        <f>IF(C640="","",N(E640)*IFERROR(VLOOKUP(C640,Products!$B$7:$E$156,4,0),0))</f>
        <v/>
      </c>
      <c r="M640" s="38">
        <f>IF(C640="","",J640-K640-L640-N(H640))</f>
        <v/>
      </c>
      <c r="N640" s="51">
        <f>IF(OR(C640="",N(J640)=0),"",M640/J640)</f>
        <v/>
      </c>
    </row>
    <row r="641" hidden="1">
      <c r="B641" s="53" t="n"/>
      <c r="C641" s="13" t="n"/>
      <c r="D641" s="13" t="n"/>
      <c r="E641" s="14" t="n"/>
      <c r="F641" s="19" t="n"/>
      <c r="G641" s="19" t="n"/>
      <c r="H641" s="19" t="n"/>
      <c r="I641" s="19" t="n"/>
      <c r="J641" s="38">
        <f>IF(C641="","",N(E641)*N(F641)+N(G641)-N(I641))</f>
        <v/>
      </c>
      <c r="K641" s="38">
        <f>IF(C641="","",IFERROR(J641*VLOOKUP(D641,Settings!$B$11:$E$18,2,0)+VLOOKUP(D641,Settings!$B$11:$E$18,3,0)+J641*VLOOKUP(D641,Settings!$B$11:$E$18,4,0),0))</f>
        <v/>
      </c>
      <c r="L641" s="38">
        <f>IF(C641="","",N(E641)*IFERROR(VLOOKUP(C641,Products!$B$7:$E$156,4,0),0))</f>
        <v/>
      </c>
      <c r="M641" s="38">
        <f>IF(C641="","",J641-K641-L641-N(H641))</f>
        <v/>
      </c>
      <c r="N641" s="51">
        <f>IF(OR(C641="",N(J641)=0),"",M641/J641)</f>
        <v/>
      </c>
    </row>
    <row r="642" hidden="1">
      <c r="B642" s="53" t="n"/>
      <c r="C642" s="13" t="n"/>
      <c r="D642" s="13" t="n"/>
      <c r="E642" s="14" t="n"/>
      <c r="F642" s="19" t="n"/>
      <c r="G642" s="19" t="n"/>
      <c r="H642" s="19" t="n"/>
      <c r="I642" s="19" t="n"/>
      <c r="J642" s="38">
        <f>IF(C642="","",N(E642)*N(F642)+N(G642)-N(I642))</f>
        <v/>
      </c>
      <c r="K642" s="38">
        <f>IF(C642="","",IFERROR(J642*VLOOKUP(D642,Settings!$B$11:$E$18,2,0)+VLOOKUP(D642,Settings!$B$11:$E$18,3,0)+J642*VLOOKUP(D642,Settings!$B$11:$E$18,4,0),0))</f>
        <v/>
      </c>
      <c r="L642" s="38">
        <f>IF(C642="","",N(E642)*IFERROR(VLOOKUP(C642,Products!$B$7:$E$156,4,0),0))</f>
        <v/>
      </c>
      <c r="M642" s="38">
        <f>IF(C642="","",J642-K642-L642-N(H642))</f>
        <v/>
      </c>
      <c r="N642" s="51">
        <f>IF(OR(C642="",N(J642)=0),"",M642/J642)</f>
        <v/>
      </c>
    </row>
    <row r="643" hidden="1">
      <c r="B643" s="53" t="n"/>
      <c r="C643" s="13" t="n"/>
      <c r="D643" s="13" t="n"/>
      <c r="E643" s="14" t="n"/>
      <c r="F643" s="19" t="n"/>
      <c r="G643" s="19" t="n"/>
      <c r="H643" s="19" t="n"/>
      <c r="I643" s="19" t="n"/>
      <c r="J643" s="38">
        <f>IF(C643="","",N(E643)*N(F643)+N(G643)-N(I643))</f>
        <v/>
      </c>
      <c r="K643" s="38">
        <f>IF(C643="","",IFERROR(J643*VLOOKUP(D643,Settings!$B$11:$E$18,2,0)+VLOOKUP(D643,Settings!$B$11:$E$18,3,0)+J643*VLOOKUP(D643,Settings!$B$11:$E$18,4,0),0))</f>
        <v/>
      </c>
      <c r="L643" s="38">
        <f>IF(C643="","",N(E643)*IFERROR(VLOOKUP(C643,Products!$B$7:$E$156,4,0),0))</f>
        <v/>
      </c>
      <c r="M643" s="38">
        <f>IF(C643="","",J643-K643-L643-N(H643))</f>
        <v/>
      </c>
      <c r="N643" s="51">
        <f>IF(OR(C643="",N(J643)=0),"",M643/J643)</f>
        <v/>
      </c>
    </row>
    <row r="644" hidden="1">
      <c r="B644" s="53" t="n"/>
      <c r="C644" s="13" t="n"/>
      <c r="D644" s="13" t="n"/>
      <c r="E644" s="14" t="n"/>
      <c r="F644" s="19" t="n"/>
      <c r="G644" s="19" t="n"/>
      <c r="H644" s="19" t="n"/>
      <c r="I644" s="19" t="n"/>
      <c r="J644" s="38">
        <f>IF(C644="","",N(E644)*N(F644)+N(G644)-N(I644))</f>
        <v/>
      </c>
      <c r="K644" s="38">
        <f>IF(C644="","",IFERROR(J644*VLOOKUP(D644,Settings!$B$11:$E$18,2,0)+VLOOKUP(D644,Settings!$B$11:$E$18,3,0)+J644*VLOOKUP(D644,Settings!$B$11:$E$18,4,0),0))</f>
        <v/>
      </c>
      <c r="L644" s="38">
        <f>IF(C644="","",N(E644)*IFERROR(VLOOKUP(C644,Products!$B$7:$E$156,4,0),0))</f>
        <v/>
      </c>
      <c r="M644" s="38">
        <f>IF(C644="","",J644-K644-L644-N(H644))</f>
        <v/>
      </c>
      <c r="N644" s="51">
        <f>IF(OR(C644="",N(J644)=0),"",M644/J644)</f>
        <v/>
      </c>
    </row>
    <row r="645" hidden="1">
      <c r="B645" s="53" t="n"/>
      <c r="C645" s="13" t="n"/>
      <c r="D645" s="13" t="n"/>
      <c r="E645" s="14" t="n"/>
      <c r="F645" s="19" t="n"/>
      <c r="G645" s="19" t="n"/>
      <c r="H645" s="19" t="n"/>
      <c r="I645" s="19" t="n"/>
      <c r="J645" s="38">
        <f>IF(C645="","",N(E645)*N(F645)+N(G645)-N(I645))</f>
        <v/>
      </c>
      <c r="K645" s="38">
        <f>IF(C645="","",IFERROR(J645*VLOOKUP(D645,Settings!$B$11:$E$18,2,0)+VLOOKUP(D645,Settings!$B$11:$E$18,3,0)+J645*VLOOKUP(D645,Settings!$B$11:$E$18,4,0),0))</f>
        <v/>
      </c>
      <c r="L645" s="38">
        <f>IF(C645="","",N(E645)*IFERROR(VLOOKUP(C645,Products!$B$7:$E$156,4,0),0))</f>
        <v/>
      </c>
      <c r="M645" s="38">
        <f>IF(C645="","",J645-K645-L645-N(H645))</f>
        <v/>
      </c>
      <c r="N645" s="51">
        <f>IF(OR(C645="",N(J645)=0),"",M645/J645)</f>
        <v/>
      </c>
    </row>
    <row r="646" hidden="1">
      <c r="B646" s="53" t="n"/>
      <c r="C646" s="13" t="n"/>
      <c r="D646" s="13" t="n"/>
      <c r="E646" s="14" t="n"/>
      <c r="F646" s="19" t="n"/>
      <c r="G646" s="19" t="n"/>
      <c r="H646" s="19" t="n"/>
      <c r="I646" s="19" t="n"/>
      <c r="J646" s="38">
        <f>IF(C646="","",N(E646)*N(F646)+N(G646)-N(I646))</f>
        <v/>
      </c>
      <c r="K646" s="38">
        <f>IF(C646="","",IFERROR(J646*VLOOKUP(D646,Settings!$B$11:$E$18,2,0)+VLOOKUP(D646,Settings!$B$11:$E$18,3,0)+J646*VLOOKUP(D646,Settings!$B$11:$E$18,4,0),0))</f>
        <v/>
      </c>
      <c r="L646" s="38">
        <f>IF(C646="","",N(E646)*IFERROR(VLOOKUP(C646,Products!$B$7:$E$156,4,0),0))</f>
        <v/>
      </c>
      <c r="M646" s="38">
        <f>IF(C646="","",J646-K646-L646-N(H646))</f>
        <v/>
      </c>
      <c r="N646" s="51">
        <f>IF(OR(C646="",N(J646)=0),"",M646/J646)</f>
        <v/>
      </c>
    </row>
    <row r="647" hidden="1">
      <c r="B647" s="53" t="n"/>
      <c r="C647" s="13" t="n"/>
      <c r="D647" s="13" t="n"/>
      <c r="E647" s="14" t="n"/>
      <c r="F647" s="19" t="n"/>
      <c r="G647" s="19" t="n"/>
      <c r="H647" s="19" t="n"/>
      <c r="I647" s="19" t="n"/>
      <c r="J647" s="38">
        <f>IF(C647="","",N(E647)*N(F647)+N(G647)-N(I647))</f>
        <v/>
      </c>
      <c r="K647" s="38">
        <f>IF(C647="","",IFERROR(J647*VLOOKUP(D647,Settings!$B$11:$E$18,2,0)+VLOOKUP(D647,Settings!$B$11:$E$18,3,0)+J647*VLOOKUP(D647,Settings!$B$11:$E$18,4,0),0))</f>
        <v/>
      </c>
      <c r="L647" s="38">
        <f>IF(C647="","",N(E647)*IFERROR(VLOOKUP(C647,Products!$B$7:$E$156,4,0),0))</f>
        <v/>
      </c>
      <c r="M647" s="38">
        <f>IF(C647="","",J647-K647-L647-N(H647))</f>
        <v/>
      </c>
      <c r="N647" s="51">
        <f>IF(OR(C647="",N(J647)=0),"",M647/J647)</f>
        <v/>
      </c>
    </row>
    <row r="648" hidden="1">
      <c r="B648" s="53" t="n"/>
      <c r="C648" s="13" t="n"/>
      <c r="D648" s="13" t="n"/>
      <c r="E648" s="14" t="n"/>
      <c r="F648" s="19" t="n"/>
      <c r="G648" s="19" t="n"/>
      <c r="H648" s="19" t="n"/>
      <c r="I648" s="19" t="n"/>
      <c r="J648" s="38">
        <f>IF(C648="","",N(E648)*N(F648)+N(G648)-N(I648))</f>
        <v/>
      </c>
      <c r="K648" s="38">
        <f>IF(C648="","",IFERROR(J648*VLOOKUP(D648,Settings!$B$11:$E$18,2,0)+VLOOKUP(D648,Settings!$B$11:$E$18,3,0)+J648*VLOOKUP(D648,Settings!$B$11:$E$18,4,0),0))</f>
        <v/>
      </c>
      <c r="L648" s="38">
        <f>IF(C648="","",N(E648)*IFERROR(VLOOKUP(C648,Products!$B$7:$E$156,4,0),0))</f>
        <v/>
      </c>
      <c r="M648" s="38">
        <f>IF(C648="","",J648-K648-L648-N(H648))</f>
        <v/>
      </c>
      <c r="N648" s="51">
        <f>IF(OR(C648="",N(J648)=0),"",M648/J648)</f>
        <v/>
      </c>
    </row>
    <row r="649" hidden="1">
      <c r="B649" s="53" t="n"/>
      <c r="C649" s="13" t="n"/>
      <c r="D649" s="13" t="n"/>
      <c r="E649" s="14" t="n"/>
      <c r="F649" s="19" t="n"/>
      <c r="G649" s="19" t="n"/>
      <c r="H649" s="19" t="n"/>
      <c r="I649" s="19" t="n"/>
      <c r="J649" s="38">
        <f>IF(C649="","",N(E649)*N(F649)+N(G649)-N(I649))</f>
        <v/>
      </c>
      <c r="K649" s="38">
        <f>IF(C649="","",IFERROR(J649*VLOOKUP(D649,Settings!$B$11:$E$18,2,0)+VLOOKUP(D649,Settings!$B$11:$E$18,3,0)+J649*VLOOKUP(D649,Settings!$B$11:$E$18,4,0),0))</f>
        <v/>
      </c>
      <c r="L649" s="38">
        <f>IF(C649="","",N(E649)*IFERROR(VLOOKUP(C649,Products!$B$7:$E$156,4,0),0))</f>
        <v/>
      </c>
      <c r="M649" s="38">
        <f>IF(C649="","",J649-K649-L649-N(H649))</f>
        <v/>
      </c>
      <c r="N649" s="51">
        <f>IF(OR(C649="",N(J649)=0),"",M649/J649)</f>
        <v/>
      </c>
    </row>
    <row r="650" hidden="1">
      <c r="B650" s="53" t="n"/>
      <c r="C650" s="13" t="n"/>
      <c r="D650" s="13" t="n"/>
      <c r="E650" s="14" t="n"/>
      <c r="F650" s="19" t="n"/>
      <c r="G650" s="19" t="n"/>
      <c r="H650" s="19" t="n"/>
      <c r="I650" s="19" t="n"/>
      <c r="J650" s="38">
        <f>IF(C650="","",N(E650)*N(F650)+N(G650)-N(I650))</f>
        <v/>
      </c>
      <c r="K650" s="38">
        <f>IF(C650="","",IFERROR(J650*VLOOKUP(D650,Settings!$B$11:$E$18,2,0)+VLOOKUP(D650,Settings!$B$11:$E$18,3,0)+J650*VLOOKUP(D650,Settings!$B$11:$E$18,4,0),0))</f>
        <v/>
      </c>
      <c r="L650" s="38">
        <f>IF(C650="","",N(E650)*IFERROR(VLOOKUP(C650,Products!$B$7:$E$156,4,0),0))</f>
        <v/>
      </c>
      <c r="M650" s="38">
        <f>IF(C650="","",J650-K650-L650-N(H650))</f>
        <v/>
      </c>
      <c r="N650" s="51">
        <f>IF(OR(C650="",N(J650)=0),"",M650/J650)</f>
        <v/>
      </c>
    </row>
    <row r="651" hidden="1">
      <c r="B651" s="53" t="n"/>
      <c r="C651" s="13" t="n"/>
      <c r="D651" s="13" t="n"/>
      <c r="E651" s="14" t="n"/>
      <c r="F651" s="19" t="n"/>
      <c r="G651" s="19" t="n"/>
      <c r="H651" s="19" t="n"/>
      <c r="I651" s="19" t="n"/>
      <c r="J651" s="38">
        <f>IF(C651="","",N(E651)*N(F651)+N(G651)-N(I651))</f>
        <v/>
      </c>
      <c r="K651" s="38">
        <f>IF(C651="","",IFERROR(J651*VLOOKUP(D651,Settings!$B$11:$E$18,2,0)+VLOOKUP(D651,Settings!$B$11:$E$18,3,0)+J651*VLOOKUP(D651,Settings!$B$11:$E$18,4,0),0))</f>
        <v/>
      </c>
      <c r="L651" s="38">
        <f>IF(C651="","",N(E651)*IFERROR(VLOOKUP(C651,Products!$B$7:$E$156,4,0),0))</f>
        <v/>
      </c>
      <c r="M651" s="38">
        <f>IF(C651="","",J651-K651-L651-N(H651))</f>
        <v/>
      </c>
      <c r="N651" s="51">
        <f>IF(OR(C651="",N(J651)=0),"",M651/J651)</f>
        <v/>
      </c>
    </row>
    <row r="652" hidden="1">
      <c r="B652" s="53" t="n"/>
      <c r="C652" s="13" t="n"/>
      <c r="D652" s="13" t="n"/>
      <c r="E652" s="14" t="n"/>
      <c r="F652" s="19" t="n"/>
      <c r="G652" s="19" t="n"/>
      <c r="H652" s="19" t="n"/>
      <c r="I652" s="19" t="n"/>
      <c r="J652" s="38">
        <f>IF(C652="","",N(E652)*N(F652)+N(G652)-N(I652))</f>
        <v/>
      </c>
      <c r="K652" s="38">
        <f>IF(C652="","",IFERROR(J652*VLOOKUP(D652,Settings!$B$11:$E$18,2,0)+VLOOKUP(D652,Settings!$B$11:$E$18,3,0)+J652*VLOOKUP(D652,Settings!$B$11:$E$18,4,0),0))</f>
        <v/>
      </c>
      <c r="L652" s="38">
        <f>IF(C652="","",N(E652)*IFERROR(VLOOKUP(C652,Products!$B$7:$E$156,4,0),0))</f>
        <v/>
      </c>
      <c r="M652" s="38">
        <f>IF(C652="","",J652-K652-L652-N(H652))</f>
        <v/>
      </c>
      <c r="N652" s="51">
        <f>IF(OR(C652="",N(J652)=0),"",M652/J652)</f>
        <v/>
      </c>
    </row>
    <row r="653" hidden="1">
      <c r="B653" s="53" t="n"/>
      <c r="C653" s="13" t="n"/>
      <c r="D653" s="13" t="n"/>
      <c r="E653" s="14" t="n"/>
      <c r="F653" s="19" t="n"/>
      <c r="G653" s="19" t="n"/>
      <c r="H653" s="19" t="n"/>
      <c r="I653" s="19" t="n"/>
      <c r="J653" s="38">
        <f>IF(C653="","",N(E653)*N(F653)+N(G653)-N(I653))</f>
        <v/>
      </c>
      <c r="K653" s="38">
        <f>IF(C653="","",IFERROR(J653*VLOOKUP(D653,Settings!$B$11:$E$18,2,0)+VLOOKUP(D653,Settings!$B$11:$E$18,3,0)+J653*VLOOKUP(D653,Settings!$B$11:$E$18,4,0),0))</f>
        <v/>
      </c>
      <c r="L653" s="38">
        <f>IF(C653="","",N(E653)*IFERROR(VLOOKUP(C653,Products!$B$7:$E$156,4,0),0))</f>
        <v/>
      </c>
      <c r="M653" s="38">
        <f>IF(C653="","",J653-K653-L653-N(H653))</f>
        <v/>
      </c>
      <c r="N653" s="51">
        <f>IF(OR(C653="",N(J653)=0),"",M653/J653)</f>
        <v/>
      </c>
    </row>
    <row r="654" hidden="1">
      <c r="B654" s="53" t="n"/>
      <c r="C654" s="13" t="n"/>
      <c r="D654" s="13" t="n"/>
      <c r="E654" s="14" t="n"/>
      <c r="F654" s="19" t="n"/>
      <c r="G654" s="19" t="n"/>
      <c r="H654" s="19" t="n"/>
      <c r="I654" s="19" t="n"/>
      <c r="J654" s="38">
        <f>IF(C654="","",N(E654)*N(F654)+N(G654)-N(I654))</f>
        <v/>
      </c>
      <c r="K654" s="38">
        <f>IF(C654="","",IFERROR(J654*VLOOKUP(D654,Settings!$B$11:$E$18,2,0)+VLOOKUP(D654,Settings!$B$11:$E$18,3,0)+J654*VLOOKUP(D654,Settings!$B$11:$E$18,4,0),0))</f>
        <v/>
      </c>
      <c r="L654" s="38">
        <f>IF(C654="","",N(E654)*IFERROR(VLOOKUP(C654,Products!$B$7:$E$156,4,0),0))</f>
        <v/>
      </c>
      <c r="M654" s="38">
        <f>IF(C654="","",J654-K654-L654-N(H654))</f>
        <v/>
      </c>
      <c r="N654" s="51">
        <f>IF(OR(C654="",N(J654)=0),"",M654/J654)</f>
        <v/>
      </c>
    </row>
    <row r="655" hidden="1">
      <c r="B655" s="53" t="n"/>
      <c r="C655" s="13" t="n"/>
      <c r="D655" s="13" t="n"/>
      <c r="E655" s="14" t="n"/>
      <c r="F655" s="19" t="n"/>
      <c r="G655" s="19" t="n"/>
      <c r="H655" s="19" t="n"/>
      <c r="I655" s="19" t="n"/>
      <c r="J655" s="38">
        <f>IF(C655="","",N(E655)*N(F655)+N(G655)-N(I655))</f>
        <v/>
      </c>
      <c r="K655" s="38">
        <f>IF(C655="","",IFERROR(J655*VLOOKUP(D655,Settings!$B$11:$E$18,2,0)+VLOOKUP(D655,Settings!$B$11:$E$18,3,0)+J655*VLOOKUP(D655,Settings!$B$11:$E$18,4,0),0))</f>
        <v/>
      </c>
      <c r="L655" s="38">
        <f>IF(C655="","",N(E655)*IFERROR(VLOOKUP(C655,Products!$B$7:$E$156,4,0),0))</f>
        <v/>
      </c>
      <c r="M655" s="38">
        <f>IF(C655="","",J655-K655-L655-N(H655))</f>
        <v/>
      </c>
      <c r="N655" s="51">
        <f>IF(OR(C655="",N(J655)=0),"",M655/J655)</f>
        <v/>
      </c>
    </row>
    <row r="656" hidden="1">
      <c r="B656" s="53" t="n"/>
      <c r="C656" s="13" t="n"/>
      <c r="D656" s="13" t="n"/>
      <c r="E656" s="14" t="n"/>
      <c r="F656" s="19" t="n"/>
      <c r="G656" s="19" t="n"/>
      <c r="H656" s="19" t="n"/>
      <c r="I656" s="19" t="n"/>
      <c r="J656" s="38">
        <f>IF(C656="","",N(E656)*N(F656)+N(G656)-N(I656))</f>
        <v/>
      </c>
      <c r="K656" s="38">
        <f>IF(C656="","",IFERROR(J656*VLOOKUP(D656,Settings!$B$11:$E$18,2,0)+VLOOKUP(D656,Settings!$B$11:$E$18,3,0)+J656*VLOOKUP(D656,Settings!$B$11:$E$18,4,0),0))</f>
        <v/>
      </c>
      <c r="L656" s="38">
        <f>IF(C656="","",N(E656)*IFERROR(VLOOKUP(C656,Products!$B$7:$E$156,4,0),0))</f>
        <v/>
      </c>
      <c r="M656" s="38">
        <f>IF(C656="","",J656-K656-L656-N(H656))</f>
        <v/>
      </c>
      <c r="N656" s="51">
        <f>IF(OR(C656="",N(J656)=0),"",M656/J656)</f>
        <v/>
      </c>
    </row>
    <row r="657" hidden="1">
      <c r="B657" s="53" t="n"/>
      <c r="C657" s="13" t="n"/>
      <c r="D657" s="13" t="n"/>
      <c r="E657" s="14" t="n"/>
      <c r="F657" s="19" t="n"/>
      <c r="G657" s="19" t="n"/>
      <c r="H657" s="19" t="n"/>
      <c r="I657" s="19" t="n"/>
      <c r="J657" s="38">
        <f>IF(C657="","",N(E657)*N(F657)+N(G657)-N(I657))</f>
        <v/>
      </c>
      <c r="K657" s="38">
        <f>IF(C657="","",IFERROR(J657*VLOOKUP(D657,Settings!$B$11:$E$18,2,0)+VLOOKUP(D657,Settings!$B$11:$E$18,3,0)+J657*VLOOKUP(D657,Settings!$B$11:$E$18,4,0),0))</f>
        <v/>
      </c>
      <c r="L657" s="38">
        <f>IF(C657="","",N(E657)*IFERROR(VLOOKUP(C657,Products!$B$7:$E$156,4,0),0))</f>
        <v/>
      </c>
      <c r="M657" s="38">
        <f>IF(C657="","",J657-K657-L657-N(H657))</f>
        <v/>
      </c>
      <c r="N657" s="51">
        <f>IF(OR(C657="",N(J657)=0),"",M657/J657)</f>
        <v/>
      </c>
    </row>
    <row r="658" hidden="1">
      <c r="B658" s="53" t="n"/>
      <c r="C658" s="13" t="n"/>
      <c r="D658" s="13" t="n"/>
      <c r="E658" s="14" t="n"/>
      <c r="F658" s="19" t="n"/>
      <c r="G658" s="19" t="n"/>
      <c r="H658" s="19" t="n"/>
      <c r="I658" s="19" t="n"/>
      <c r="J658" s="38">
        <f>IF(C658="","",N(E658)*N(F658)+N(G658)-N(I658))</f>
        <v/>
      </c>
      <c r="K658" s="38">
        <f>IF(C658="","",IFERROR(J658*VLOOKUP(D658,Settings!$B$11:$E$18,2,0)+VLOOKUP(D658,Settings!$B$11:$E$18,3,0)+J658*VLOOKUP(D658,Settings!$B$11:$E$18,4,0),0))</f>
        <v/>
      </c>
      <c r="L658" s="38">
        <f>IF(C658="","",N(E658)*IFERROR(VLOOKUP(C658,Products!$B$7:$E$156,4,0),0))</f>
        <v/>
      </c>
      <c r="M658" s="38">
        <f>IF(C658="","",J658-K658-L658-N(H658))</f>
        <v/>
      </c>
      <c r="N658" s="51">
        <f>IF(OR(C658="",N(J658)=0),"",M658/J658)</f>
        <v/>
      </c>
    </row>
    <row r="659" hidden="1">
      <c r="B659" s="53" t="n"/>
      <c r="C659" s="13" t="n"/>
      <c r="D659" s="13" t="n"/>
      <c r="E659" s="14" t="n"/>
      <c r="F659" s="19" t="n"/>
      <c r="G659" s="19" t="n"/>
      <c r="H659" s="19" t="n"/>
      <c r="I659" s="19" t="n"/>
      <c r="J659" s="38">
        <f>IF(C659="","",N(E659)*N(F659)+N(G659)-N(I659))</f>
        <v/>
      </c>
      <c r="K659" s="38">
        <f>IF(C659="","",IFERROR(J659*VLOOKUP(D659,Settings!$B$11:$E$18,2,0)+VLOOKUP(D659,Settings!$B$11:$E$18,3,0)+J659*VLOOKUP(D659,Settings!$B$11:$E$18,4,0),0))</f>
        <v/>
      </c>
      <c r="L659" s="38">
        <f>IF(C659="","",N(E659)*IFERROR(VLOOKUP(C659,Products!$B$7:$E$156,4,0),0))</f>
        <v/>
      </c>
      <c r="M659" s="38">
        <f>IF(C659="","",J659-K659-L659-N(H659))</f>
        <v/>
      </c>
      <c r="N659" s="51">
        <f>IF(OR(C659="",N(J659)=0),"",M659/J659)</f>
        <v/>
      </c>
    </row>
    <row r="660" hidden="1">
      <c r="B660" s="53" t="n"/>
      <c r="C660" s="13" t="n"/>
      <c r="D660" s="13" t="n"/>
      <c r="E660" s="14" t="n"/>
      <c r="F660" s="19" t="n"/>
      <c r="G660" s="19" t="n"/>
      <c r="H660" s="19" t="n"/>
      <c r="I660" s="19" t="n"/>
      <c r="J660" s="38">
        <f>IF(C660="","",N(E660)*N(F660)+N(G660)-N(I660))</f>
        <v/>
      </c>
      <c r="K660" s="38">
        <f>IF(C660="","",IFERROR(J660*VLOOKUP(D660,Settings!$B$11:$E$18,2,0)+VLOOKUP(D660,Settings!$B$11:$E$18,3,0)+J660*VLOOKUP(D660,Settings!$B$11:$E$18,4,0),0))</f>
        <v/>
      </c>
      <c r="L660" s="38">
        <f>IF(C660="","",N(E660)*IFERROR(VLOOKUP(C660,Products!$B$7:$E$156,4,0),0))</f>
        <v/>
      </c>
      <c r="M660" s="38">
        <f>IF(C660="","",J660-K660-L660-N(H660))</f>
        <v/>
      </c>
      <c r="N660" s="51">
        <f>IF(OR(C660="",N(J660)=0),"",M660/J660)</f>
        <v/>
      </c>
    </row>
    <row r="661" hidden="1">
      <c r="B661" s="53" t="n"/>
      <c r="C661" s="13" t="n"/>
      <c r="D661" s="13" t="n"/>
      <c r="E661" s="14" t="n"/>
      <c r="F661" s="19" t="n"/>
      <c r="G661" s="19" t="n"/>
      <c r="H661" s="19" t="n"/>
      <c r="I661" s="19" t="n"/>
      <c r="J661" s="38">
        <f>IF(C661="","",N(E661)*N(F661)+N(G661)-N(I661))</f>
        <v/>
      </c>
      <c r="K661" s="38">
        <f>IF(C661="","",IFERROR(J661*VLOOKUP(D661,Settings!$B$11:$E$18,2,0)+VLOOKUP(D661,Settings!$B$11:$E$18,3,0)+J661*VLOOKUP(D661,Settings!$B$11:$E$18,4,0),0))</f>
        <v/>
      </c>
      <c r="L661" s="38">
        <f>IF(C661="","",N(E661)*IFERROR(VLOOKUP(C661,Products!$B$7:$E$156,4,0),0))</f>
        <v/>
      </c>
      <c r="M661" s="38">
        <f>IF(C661="","",J661-K661-L661-N(H661))</f>
        <v/>
      </c>
      <c r="N661" s="51">
        <f>IF(OR(C661="",N(J661)=0),"",M661/J661)</f>
        <v/>
      </c>
    </row>
    <row r="662" hidden="1">
      <c r="B662" s="53" t="n"/>
      <c r="C662" s="13" t="n"/>
      <c r="D662" s="13" t="n"/>
      <c r="E662" s="14" t="n"/>
      <c r="F662" s="19" t="n"/>
      <c r="G662" s="19" t="n"/>
      <c r="H662" s="19" t="n"/>
      <c r="I662" s="19" t="n"/>
      <c r="J662" s="38">
        <f>IF(C662="","",N(E662)*N(F662)+N(G662)-N(I662))</f>
        <v/>
      </c>
      <c r="K662" s="38">
        <f>IF(C662="","",IFERROR(J662*VLOOKUP(D662,Settings!$B$11:$E$18,2,0)+VLOOKUP(D662,Settings!$B$11:$E$18,3,0)+J662*VLOOKUP(D662,Settings!$B$11:$E$18,4,0),0))</f>
        <v/>
      </c>
      <c r="L662" s="38">
        <f>IF(C662="","",N(E662)*IFERROR(VLOOKUP(C662,Products!$B$7:$E$156,4,0),0))</f>
        <v/>
      </c>
      <c r="M662" s="38">
        <f>IF(C662="","",J662-K662-L662-N(H662))</f>
        <v/>
      </c>
      <c r="N662" s="51">
        <f>IF(OR(C662="",N(J662)=0),"",M662/J662)</f>
        <v/>
      </c>
    </row>
    <row r="663" hidden="1">
      <c r="B663" s="53" t="n"/>
      <c r="C663" s="13" t="n"/>
      <c r="D663" s="13" t="n"/>
      <c r="E663" s="14" t="n"/>
      <c r="F663" s="19" t="n"/>
      <c r="G663" s="19" t="n"/>
      <c r="H663" s="19" t="n"/>
      <c r="I663" s="19" t="n"/>
      <c r="J663" s="38">
        <f>IF(C663="","",N(E663)*N(F663)+N(G663)-N(I663))</f>
        <v/>
      </c>
      <c r="K663" s="38">
        <f>IF(C663="","",IFERROR(J663*VLOOKUP(D663,Settings!$B$11:$E$18,2,0)+VLOOKUP(D663,Settings!$B$11:$E$18,3,0)+J663*VLOOKUP(D663,Settings!$B$11:$E$18,4,0),0))</f>
        <v/>
      </c>
      <c r="L663" s="38">
        <f>IF(C663="","",N(E663)*IFERROR(VLOOKUP(C663,Products!$B$7:$E$156,4,0),0))</f>
        <v/>
      </c>
      <c r="M663" s="38">
        <f>IF(C663="","",J663-K663-L663-N(H663))</f>
        <v/>
      </c>
      <c r="N663" s="51">
        <f>IF(OR(C663="",N(J663)=0),"",M663/J663)</f>
        <v/>
      </c>
    </row>
    <row r="664" hidden="1">
      <c r="B664" s="53" t="n"/>
      <c r="C664" s="13" t="n"/>
      <c r="D664" s="13" t="n"/>
      <c r="E664" s="14" t="n"/>
      <c r="F664" s="19" t="n"/>
      <c r="G664" s="19" t="n"/>
      <c r="H664" s="19" t="n"/>
      <c r="I664" s="19" t="n"/>
      <c r="J664" s="38">
        <f>IF(C664="","",N(E664)*N(F664)+N(G664)-N(I664))</f>
        <v/>
      </c>
      <c r="K664" s="38">
        <f>IF(C664="","",IFERROR(J664*VLOOKUP(D664,Settings!$B$11:$E$18,2,0)+VLOOKUP(D664,Settings!$B$11:$E$18,3,0)+J664*VLOOKUP(D664,Settings!$B$11:$E$18,4,0),0))</f>
        <v/>
      </c>
      <c r="L664" s="38">
        <f>IF(C664="","",N(E664)*IFERROR(VLOOKUP(C664,Products!$B$7:$E$156,4,0),0))</f>
        <v/>
      </c>
      <c r="M664" s="38">
        <f>IF(C664="","",J664-K664-L664-N(H664))</f>
        <v/>
      </c>
      <c r="N664" s="51">
        <f>IF(OR(C664="",N(J664)=0),"",M664/J664)</f>
        <v/>
      </c>
    </row>
    <row r="665" hidden="1">
      <c r="B665" s="53" t="n"/>
      <c r="C665" s="13" t="n"/>
      <c r="D665" s="13" t="n"/>
      <c r="E665" s="14" t="n"/>
      <c r="F665" s="19" t="n"/>
      <c r="G665" s="19" t="n"/>
      <c r="H665" s="19" t="n"/>
      <c r="I665" s="19" t="n"/>
      <c r="J665" s="38">
        <f>IF(C665="","",N(E665)*N(F665)+N(G665)-N(I665))</f>
        <v/>
      </c>
      <c r="K665" s="38">
        <f>IF(C665="","",IFERROR(J665*VLOOKUP(D665,Settings!$B$11:$E$18,2,0)+VLOOKUP(D665,Settings!$B$11:$E$18,3,0)+J665*VLOOKUP(D665,Settings!$B$11:$E$18,4,0),0))</f>
        <v/>
      </c>
      <c r="L665" s="38">
        <f>IF(C665="","",N(E665)*IFERROR(VLOOKUP(C665,Products!$B$7:$E$156,4,0),0))</f>
        <v/>
      </c>
      <c r="M665" s="38">
        <f>IF(C665="","",J665-K665-L665-N(H665))</f>
        <v/>
      </c>
      <c r="N665" s="51">
        <f>IF(OR(C665="",N(J665)=0),"",M665/J665)</f>
        <v/>
      </c>
    </row>
    <row r="666" hidden="1">
      <c r="B666" s="53" t="n"/>
      <c r="C666" s="13" t="n"/>
      <c r="D666" s="13" t="n"/>
      <c r="E666" s="14" t="n"/>
      <c r="F666" s="19" t="n"/>
      <c r="G666" s="19" t="n"/>
      <c r="H666" s="19" t="n"/>
      <c r="I666" s="19" t="n"/>
      <c r="J666" s="38">
        <f>IF(C666="","",N(E666)*N(F666)+N(G666)-N(I666))</f>
        <v/>
      </c>
      <c r="K666" s="38">
        <f>IF(C666="","",IFERROR(J666*VLOOKUP(D666,Settings!$B$11:$E$18,2,0)+VLOOKUP(D666,Settings!$B$11:$E$18,3,0)+J666*VLOOKUP(D666,Settings!$B$11:$E$18,4,0),0))</f>
        <v/>
      </c>
      <c r="L666" s="38">
        <f>IF(C666="","",N(E666)*IFERROR(VLOOKUP(C666,Products!$B$7:$E$156,4,0),0))</f>
        <v/>
      </c>
      <c r="M666" s="38">
        <f>IF(C666="","",J666-K666-L666-N(H666))</f>
        <v/>
      </c>
      <c r="N666" s="51">
        <f>IF(OR(C666="",N(J666)=0),"",M666/J666)</f>
        <v/>
      </c>
    </row>
    <row r="667" hidden="1">
      <c r="B667" s="53" t="n"/>
      <c r="C667" s="13" t="n"/>
      <c r="D667" s="13" t="n"/>
      <c r="E667" s="14" t="n"/>
      <c r="F667" s="19" t="n"/>
      <c r="G667" s="19" t="n"/>
      <c r="H667" s="19" t="n"/>
      <c r="I667" s="19" t="n"/>
      <c r="J667" s="38">
        <f>IF(C667="","",N(E667)*N(F667)+N(G667)-N(I667))</f>
        <v/>
      </c>
      <c r="K667" s="38">
        <f>IF(C667="","",IFERROR(J667*VLOOKUP(D667,Settings!$B$11:$E$18,2,0)+VLOOKUP(D667,Settings!$B$11:$E$18,3,0)+J667*VLOOKUP(D667,Settings!$B$11:$E$18,4,0),0))</f>
        <v/>
      </c>
      <c r="L667" s="38">
        <f>IF(C667="","",N(E667)*IFERROR(VLOOKUP(C667,Products!$B$7:$E$156,4,0),0))</f>
        <v/>
      </c>
      <c r="M667" s="38">
        <f>IF(C667="","",J667-K667-L667-N(H667))</f>
        <v/>
      </c>
      <c r="N667" s="51">
        <f>IF(OR(C667="",N(J667)=0),"",M667/J667)</f>
        <v/>
      </c>
    </row>
    <row r="668" hidden="1">
      <c r="B668" s="53" t="n"/>
      <c r="C668" s="13" t="n"/>
      <c r="D668" s="13" t="n"/>
      <c r="E668" s="14" t="n"/>
      <c r="F668" s="19" t="n"/>
      <c r="G668" s="19" t="n"/>
      <c r="H668" s="19" t="n"/>
      <c r="I668" s="19" t="n"/>
      <c r="J668" s="38">
        <f>IF(C668="","",N(E668)*N(F668)+N(G668)-N(I668))</f>
        <v/>
      </c>
      <c r="K668" s="38">
        <f>IF(C668="","",IFERROR(J668*VLOOKUP(D668,Settings!$B$11:$E$18,2,0)+VLOOKUP(D668,Settings!$B$11:$E$18,3,0)+J668*VLOOKUP(D668,Settings!$B$11:$E$18,4,0),0))</f>
        <v/>
      </c>
      <c r="L668" s="38">
        <f>IF(C668="","",N(E668)*IFERROR(VLOOKUP(C668,Products!$B$7:$E$156,4,0),0))</f>
        <v/>
      </c>
      <c r="M668" s="38">
        <f>IF(C668="","",J668-K668-L668-N(H668))</f>
        <v/>
      </c>
      <c r="N668" s="51">
        <f>IF(OR(C668="",N(J668)=0),"",M668/J668)</f>
        <v/>
      </c>
    </row>
    <row r="669" hidden="1">
      <c r="B669" s="53" t="n"/>
      <c r="C669" s="13" t="n"/>
      <c r="D669" s="13" t="n"/>
      <c r="E669" s="14" t="n"/>
      <c r="F669" s="19" t="n"/>
      <c r="G669" s="19" t="n"/>
      <c r="H669" s="19" t="n"/>
      <c r="I669" s="19" t="n"/>
      <c r="J669" s="38">
        <f>IF(C669="","",N(E669)*N(F669)+N(G669)-N(I669))</f>
        <v/>
      </c>
      <c r="K669" s="38">
        <f>IF(C669="","",IFERROR(J669*VLOOKUP(D669,Settings!$B$11:$E$18,2,0)+VLOOKUP(D669,Settings!$B$11:$E$18,3,0)+J669*VLOOKUP(D669,Settings!$B$11:$E$18,4,0),0))</f>
        <v/>
      </c>
      <c r="L669" s="38">
        <f>IF(C669="","",N(E669)*IFERROR(VLOOKUP(C669,Products!$B$7:$E$156,4,0),0))</f>
        <v/>
      </c>
      <c r="M669" s="38">
        <f>IF(C669="","",J669-K669-L669-N(H669))</f>
        <v/>
      </c>
      <c r="N669" s="51">
        <f>IF(OR(C669="",N(J669)=0),"",M669/J669)</f>
        <v/>
      </c>
    </row>
    <row r="670" hidden="1">
      <c r="B670" s="53" t="n"/>
      <c r="C670" s="13" t="n"/>
      <c r="D670" s="13" t="n"/>
      <c r="E670" s="14" t="n"/>
      <c r="F670" s="19" t="n"/>
      <c r="G670" s="19" t="n"/>
      <c r="H670" s="19" t="n"/>
      <c r="I670" s="19" t="n"/>
      <c r="J670" s="38">
        <f>IF(C670="","",N(E670)*N(F670)+N(G670)-N(I670))</f>
        <v/>
      </c>
      <c r="K670" s="38">
        <f>IF(C670="","",IFERROR(J670*VLOOKUP(D670,Settings!$B$11:$E$18,2,0)+VLOOKUP(D670,Settings!$B$11:$E$18,3,0)+J670*VLOOKUP(D670,Settings!$B$11:$E$18,4,0),0))</f>
        <v/>
      </c>
      <c r="L670" s="38">
        <f>IF(C670="","",N(E670)*IFERROR(VLOOKUP(C670,Products!$B$7:$E$156,4,0),0))</f>
        <v/>
      </c>
      <c r="M670" s="38">
        <f>IF(C670="","",J670-K670-L670-N(H670))</f>
        <v/>
      </c>
      <c r="N670" s="51">
        <f>IF(OR(C670="",N(J670)=0),"",M670/J670)</f>
        <v/>
      </c>
    </row>
    <row r="671" hidden="1">
      <c r="B671" s="53" t="n"/>
      <c r="C671" s="13" t="n"/>
      <c r="D671" s="13" t="n"/>
      <c r="E671" s="14" t="n"/>
      <c r="F671" s="19" t="n"/>
      <c r="G671" s="19" t="n"/>
      <c r="H671" s="19" t="n"/>
      <c r="I671" s="19" t="n"/>
      <c r="J671" s="38">
        <f>IF(C671="","",N(E671)*N(F671)+N(G671)-N(I671))</f>
        <v/>
      </c>
      <c r="K671" s="38">
        <f>IF(C671="","",IFERROR(J671*VLOOKUP(D671,Settings!$B$11:$E$18,2,0)+VLOOKUP(D671,Settings!$B$11:$E$18,3,0)+J671*VLOOKUP(D671,Settings!$B$11:$E$18,4,0),0))</f>
        <v/>
      </c>
      <c r="L671" s="38">
        <f>IF(C671="","",N(E671)*IFERROR(VLOOKUP(C671,Products!$B$7:$E$156,4,0),0))</f>
        <v/>
      </c>
      <c r="M671" s="38">
        <f>IF(C671="","",J671-K671-L671-N(H671))</f>
        <v/>
      </c>
      <c r="N671" s="51">
        <f>IF(OR(C671="",N(J671)=0),"",M671/J671)</f>
        <v/>
      </c>
    </row>
    <row r="672" hidden="1">
      <c r="B672" s="53" t="n"/>
      <c r="C672" s="13" t="n"/>
      <c r="D672" s="13" t="n"/>
      <c r="E672" s="14" t="n"/>
      <c r="F672" s="19" t="n"/>
      <c r="G672" s="19" t="n"/>
      <c r="H672" s="19" t="n"/>
      <c r="I672" s="19" t="n"/>
      <c r="J672" s="38">
        <f>IF(C672="","",N(E672)*N(F672)+N(G672)-N(I672))</f>
        <v/>
      </c>
      <c r="K672" s="38">
        <f>IF(C672="","",IFERROR(J672*VLOOKUP(D672,Settings!$B$11:$E$18,2,0)+VLOOKUP(D672,Settings!$B$11:$E$18,3,0)+J672*VLOOKUP(D672,Settings!$B$11:$E$18,4,0),0))</f>
        <v/>
      </c>
      <c r="L672" s="38">
        <f>IF(C672="","",N(E672)*IFERROR(VLOOKUP(C672,Products!$B$7:$E$156,4,0),0))</f>
        <v/>
      </c>
      <c r="M672" s="38">
        <f>IF(C672="","",J672-K672-L672-N(H672))</f>
        <v/>
      </c>
      <c r="N672" s="51">
        <f>IF(OR(C672="",N(J672)=0),"",M672/J672)</f>
        <v/>
      </c>
    </row>
    <row r="673" hidden="1">
      <c r="B673" s="53" t="n"/>
      <c r="C673" s="13" t="n"/>
      <c r="D673" s="13" t="n"/>
      <c r="E673" s="14" t="n"/>
      <c r="F673" s="19" t="n"/>
      <c r="G673" s="19" t="n"/>
      <c r="H673" s="19" t="n"/>
      <c r="I673" s="19" t="n"/>
      <c r="J673" s="38">
        <f>IF(C673="","",N(E673)*N(F673)+N(G673)-N(I673))</f>
        <v/>
      </c>
      <c r="K673" s="38">
        <f>IF(C673="","",IFERROR(J673*VLOOKUP(D673,Settings!$B$11:$E$18,2,0)+VLOOKUP(D673,Settings!$B$11:$E$18,3,0)+J673*VLOOKUP(D673,Settings!$B$11:$E$18,4,0),0))</f>
        <v/>
      </c>
      <c r="L673" s="38">
        <f>IF(C673="","",N(E673)*IFERROR(VLOOKUP(C673,Products!$B$7:$E$156,4,0),0))</f>
        <v/>
      </c>
      <c r="M673" s="38">
        <f>IF(C673="","",J673-K673-L673-N(H673))</f>
        <v/>
      </c>
      <c r="N673" s="51">
        <f>IF(OR(C673="",N(J673)=0),"",M673/J673)</f>
        <v/>
      </c>
    </row>
    <row r="674" hidden="1">
      <c r="B674" s="53" t="n"/>
      <c r="C674" s="13" t="n"/>
      <c r="D674" s="13" t="n"/>
      <c r="E674" s="14" t="n"/>
      <c r="F674" s="19" t="n"/>
      <c r="G674" s="19" t="n"/>
      <c r="H674" s="19" t="n"/>
      <c r="I674" s="19" t="n"/>
      <c r="J674" s="38">
        <f>IF(C674="","",N(E674)*N(F674)+N(G674)-N(I674))</f>
        <v/>
      </c>
      <c r="K674" s="38">
        <f>IF(C674="","",IFERROR(J674*VLOOKUP(D674,Settings!$B$11:$E$18,2,0)+VLOOKUP(D674,Settings!$B$11:$E$18,3,0)+J674*VLOOKUP(D674,Settings!$B$11:$E$18,4,0),0))</f>
        <v/>
      </c>
      <c r="L674" s="38">
        <f>IF(C674="","",N(E674)*IFERROR(VLOOKUP(C674,Products!$B$7:$E$156,4,0),0))</f>
        <v/>
      </c>
      <c r="M674" s="38">
        <f>IF(C674="","",J674-K674-L674-N(H674))</f>
        <v/>
      </c>
      <c r="N674" s="51">
        <f>IF(OR(C674="",N(J674)=0),"",M674/J674)</f>
        <v/>
      </c>
    </row>
    <row r="675" hidden="1">
      <c r="B675" s="53" t="n"/>
      <c r="C675" s="13" t="n"/>
      <c r="D675" s="13" t="n"/>
      <c r="E675" s="14" t="n"/>
      <c r="F675" s="19" t="n"/>
      <c r="G675" s="19" t="n"/>
      <c r="H675" s="19" t="n"/>
      <c r="I675" s="19" t="n"/>
      <c r="J675" s="38">
        <f>IF(C675="","",N(E675)*N(F675)+N(G675)-N(I675))</f>
        <v/>
      </c>
      <c r="K675" s="38">
        <f>IF(C675="","",IFERROR(J675*VLOOKUP(D675,Settings!$B$11:$E$18,2,0)+VLOOKUP(D675,Settings!$B$11:$E$18,3,0)+J675*VLOOKUP(D675,Settings!$B$11:$E$18,4,0),0))</f>
        <v/>
      </c>
      <c r="L675" s="38">
        <f>IF(C675="","",N(E675)*IFERROR(VLOOKUP(C675,Products!$B$7:$E$156,4,0),0))</f>
        <v/>
      </c>
      <c r="M675" s="38">
        <f>IF(C675="","",J675-K675-L675-N(H675))</f>
        <v/>
      </c>
      <c r="N675" s="51">
        <f>IF(OR(C675="",N(J675)=0),"",M675/J675)</f>
        <v/>
      </c>
    </row>
    <row r="676" hidden="1">
      <c r="B676" s="53" t="n"/>
      <c r="C676" s="13" t="n"/>
      <c r="D676" s="13" t="n"/>
      <c r="E676" s="14" t="n"/>
      <c r="F676" s="19" t="n"/>
      <c r="G676" s="19" t="n"/>
      <c r="H676" s="19" t="n"/>
      <c r="I676" s="19" t="n"/>
      <c r="J676" s="38">
        <f>IF(C676="","",N(E676)*N(F676)+N(G676)-N(I676))</f>
        <v/>
      </c>
      <c r="K676" s="38">
        <f>IF(C676="","",IFERROR(J676*VLOOKUP(D676,Settings!$B$11:$E$18,2,0)+VLOOKUP(D676,Settings!$B$11:$E$18,3,0)+J676*VLOOKUP(D676,Settings!$B$11:$E$18,4,0),0))</f>
        <v/>
      </c>
      <c r="L676" s="38">
        <f>IF(C676="","",N(E676)*IFERROR(VLOOKUP(C676,Products!$B$7:$E$156,4,0),0))</f>
        <v/>
      </c>
      <c r="M676" s="38">
        <f>IF(C676="","",J676-K676-L676-N(H676))</f>
        <v/>
      </c>
      <c r="N676" s="51">
        <f>IF(OR(C676="",N(J676)=0),"",M676/J676)</f>
        <v/>
      </c>
    </row>
    <row r="677" hidden="1">
      <c r="B677" s="53" t="n"/>
      <c r="C677" s="13" t="n"/>
      <c r="D677" s="13" t="n"/>
      <c r="E677" s="14" t="n"/>
      <c r="F677" s="19" t="n"/>
      <c r="G677" s="19" t="n"/>
      <c r="H677" s="19" t="n"/>
      <c r="I677" s="19" t="n"/>
      <c r="J677" s="38">
        <f>IF(C677="","",N(E677)*N(F677)+N(G677)-N(I677))</f>
        <v/>
      </c>
      <c r="K677" s="38">
        <f>IF(C677="","",IFERROR(J677*VLOOKUP(D677,Settings!$B$11:$E$18,2,0)+VLOOKUP(D677,Settings!$B$11:$E$18,3,0)+J677*VLOOKUP(D677,Settings!$B$11:$E$18,4,0),0))</f>
        <v/>
      </c>
      <c r="L677" s="38">
        <f>IF(C677="","",N(E677)*IFERROR(VLOOKUP(C677,Products!$B$7:$E$156,4,0),0))</f>
        <v/>
      </c>
      <c r="M677" s="38">
        <f>IF(C677="","",J677-K677-L677-N(H677))</f>
        <v/>
      </c>
      <c r="N677" s="51">
        <f>IF(OR(C677="",N(J677)=0),"",M677/J677)</f>
        <v/>
      </c>
    </row>
    <row r="678" hidden="1">
      <c r="B678" s="53" t="n"/>
      <c r="C678" s="13" t="n"/>
      <c r="D678" s="13" t="n"/>
      <c r="E678" s="14" t="n"/>
      <c r="F678" s="19" t="n"/>
      <c r="G678" s="19" t="n"/>
      <c r="H678" s="19" t="n"/>
      <c r="I678" s="19" t="n"/>
      <c r="J678" s="38">
        <f>IF(C678="","",N(E678)*N(F678)+N(G678)-N(I678))</f>
        <v/>
      </c>
      <c r="K678" s="38">
        <f>IF(C678="","",IFERROR(J678*VLOOKUP(D678,Settings!$B$11:$E$18,2,0)+VLOOKUP(D678,Settings!$B$11:$E$18,3,0)+J678*VLOOKUP(D678,Settings!$B$11:$E$18,4,0),0))</f>
        <v/>
      </c>
      <c r="L678" s="38">
        <f>IF(C678="","",N(E678)*IFERROR(VLOOKUP(C678,Products!$B$7:$E$156,4,0),0))</f>
        <v/>
      </c>
      <c r="M678" s="38">
        <f>IF(C678="","",J678-K678-L678-N(H678))</f>
        <v/>
      </c>
      <c r="N678" s="51">
        <f>IF(OR(C678="",N(J678)=0),"",M678/J678)</f>
        <v/>
      </c>
    </row>
    <row r="679" hidden="1">
      <c r="B679" s="53" t="n"/>
      <c r="C679" s="13" t="n"/>
      <c r="D679" s="13" t="n"/>
      <c r="E679" s="14" t="n"/>
      <c r="F679" s="19" t="n"/>
      <c r="G679" s="19" t="n"/>
      <c r="H679" s="19" t="n"/>
      <c r="I679" s="19" t="n"/>
      <c r="J679" s="38">
        <f>IF(C679="","",N(E679)*N(F679)+N(G679)-N(I679))</f>
        <v/>
      </c>
      <c r="K679" s="38">
        <f>IF(C679="","",IFERROR(J679*VLOOKUP(D679,Settings!$B$11:$E$18,2,0)+VLOOKUP(D679,Settings!$B$11:$E$18,3,0)+J679*VLOOKUP(D679,Settings!$B$11:$E$18,4,0),0))</f>
        <v/>
      </c>
      <c r="L679" s="38">
        <f>IF(C679="","",N(E679)*IFERROR(VLOOKUP(C679,Products!$B$7:$E$156,4,0),0))</f>
        <v/>
      </c>
      <c r="M679" s="38">
        <f>IF(C679="","",J679-K679-L679-N(H679))</f>
        <v/>
      </c>
      <c r="N679" s="51">
        <f>IF(OR(C679="",N(J679)=0),"",M679/J679)</f>
        <v/>
      </c>
    </row>
    <row r="680" hidden="1">
      <c r="B680" s="53" t="n"/>
      <c r="C680" s="13" t="n"/>
      <c r="D680" s="13" t="n"/>
      <c r="E680" s="14" t="n"/>
      <c r="F680" s="19" t="n"/>
      <c r="G680" s="19" t="n"/>
      <c r="H680" s="19" t="n"/>
      <c r="I680" s="19" t="n"/>
      <c r="J680" s="38">
        <f>IF(C680="","",N(E680)*N(F680)+N(G680)-N(I680))</f>
        <v/>
      </c>
      <c r="K680" s="38">
        <f>IF(C680="","",IFERROR(J680*VLOOKUP(D680,Settings!$B$11:$E$18,2,0)+VLOOKUP(D680,Settings!$B$11:$E$18,3,0)+J680*VLOOKUP(D680,Settings!$B$11:$E$18,4,0),0))</f>
        <v/>
      </c>
      <c r="L680" s="38">
        <f>IF(C680="","",N(E680)*IFERROR(VLOOKUP(C680,Products!$B$7:$E$156,4,0),0))</f>
        <v/>
      </c>
      <c r="M680" s="38">
        <f>IF(C680="","",J680-K680-L680-N(H680))</f>
        <v/>
      </c>
      <c r="N680" s="51">
        <f>IF(OR(C680="",N(J680)=0),"",M680/J680)</f>
        <v/>
      </c>
    </row>
    <row r="681" hidden="1">
      <c r="B681" s="53" t="n"/>
      <c r="C681" s="13" t="n"/>
      <c r="D681" s="13" t="n"/>
      <c r="E681" s="14" t="n"/>
      <c r="F681" s="19" t="n"/>
      <c r="G681" s="19" t="n"/>
      <c r="H681" s="19" t="n"/>
      <c r="I681" s="19" t="n"/>
      <c r="J681" s="38">
        <f>IF(C681="","",N(E681)*N(F681)+N(G681)-N(I681))</f>
        <v/>
      </c>
      <c r="K681" s="38">
        <f>IF(C681="","",IFERROR(J681*VLOOKUP(D681,Settings!$B$11:$E$18,2,0)+VLOOKUP(D681,Settings!$B$11:$E$18,3,0)+J681*VLOOKUP(D681,Settings!$B$11:$E$18,4,0),0))</f>
        <v/>
      </c>
      <c r="L681" s="38">
        <f>IF(C681="","",N(E681)*IFERROR(VLOOKUP(C681,Products!$B$7:$E$156,4,0),0))</f>
        <v/>
      </c>
      <c r="M681" s="38">
        <f>IF(C681="","",J681-K681-L681-N(H681))</f>
        <v/>
      </c>
      <c r="N681" s="51">
        <f>IF(OR(C681="",N(J681)=0),"",M681/J681)</f>
        <v/>
      </c>
    </row>
    <row r="682" hidden="1">
      <c r="B682" s="53" t="n"/>
      <c r="C682" s="13" t="n"/>
      <c r="D682" s="13" t="n"/>
      <c r="E682" s="14" t="n"/>
      <c r="F682" s="19" t="n"/>
      <c r="G682" s="19" t="n"/>
      <c r="H682" s="19" t="n"/>
      <c r="I682" s="19" t="n"/>
      <c r="J682" s="38">
        <f>IF(C682="","",N(E682)*N(F682)+N(G682)-N(I682))</f>
        <v/>
      </c>
      <c r="K682" s="38">
        <f>IF(C682="","",IFERROR(J682*VLOOKUP(D682,Settings!$B$11:$E$18,2,0)+VLOOKUP(D682,Settings!$B$11:$E$18,3,0)+J682*VLOOKUP(D682,Settings!$B$11:$E$18,4,0),0))</f>
        <v/>
      </c>
      <c r="L682" s="38">
        <f>IF(C682="","",N(E682)*IFERROR(VLOOKUP(C682,Products!$B$7:$E$156,4,0),0))</f>
        <v/>
      </c>
      <c r="M682" s="38">
        <f>IF(C682="","",J682-K682-L682-N(H682))</f>
        <v/>
      </c>
      <c r="N682" s="51">
        <f>IF(OR(C682="",N(J682)=0),"",M682/J682)</f>
        <v/>
      </c>
    </row>
    <row r="683" hidden="1">
      <c r="B683" s="53" t="n"/>
      <c r="C683" s="13" t="n"/>
      <c r="D683" s="13" t="n"/>
      <c r="E683" s="14" t="n"/>
      <c r="F683" s="19" t="n"/>
      <c r="G683" s="19" t="n"/>
      <c r="H683" s="19" t="n"/>
      <c r="I683" s="19" t="n"/>
      <c r="J683" s="38">
        <f>IF(C683="","",N(E683)*N(F683)+N(G683)-N(I683))</f>
        <v/>
      </c>
      <c r="K683" s="38">
        <f>IF(C683="","",IFERROR(J683*VLOOKUP(D683,Settings!$B$11:$E$18,2,0)+VLOOKUP(D683,Settings!$B$11:$E$18,3,0)+J683*VLOOKUP(D683,Settings!$B$11:$E$18,4,0),0))</f>
        <v/>
      </c>
      <c r="L683" s="38">
        <f>IF(C683="","",N(E683)*IFERROR(VLOOKUP(C683,Products!$B$7:$E$156,4,0),0))</f>
        <v/>
      </c>
      <c r="M683" s="38">
        <f>IF(C683="","",J683-K683-L683-N(H683))</f>
        <v/>
      </c>
      <c r="N683" s="51">
        <f>IF(OR(C683="",N(J683)=0),"",M683/J683)</f>
        <v/>
      </c>
    </row>
    <row r="684" hidden="1">
      <c r="B684" s="53" t="n"/>
      <c r="C684" s="13" t="n"/>
      <c r="D684" s="13" t="n"/>
      <c r="E684" s="14" t="n"/>
      <c r="F684" s="19" t="n"/>
      <c r="G684" s="19" t="n"/>
      <c r="H684" s="19" t="n"/>
      <c r="I684" s="19" t="n"/>
      <c r="J684" s="38">
        <f>IF(C684="","",N(E684)*N(F684)+N(G684)-N(I684))</f>
        <v/>
      </c>
      <c r="K684" s="38">
        <f>IF(C684="","",IFERROR(J684*VLOOKUP(D684,Settings!$B$11:$E$18,2,0)+VLOOKUP(D684,Settings!$B$11:$E$18,3,0)+J684*VLOOKUP(D684,Settings!$B$11:$E$18,4,0),0))</f>
        <v/>
      </c>
      <c r="L684" s="38">
        <f>IF(C684="","",N(E684)*IFERROR(VLOOKUP(C684,Products!$B$7:$E$156,4,0),0))</f>
        <v/>
      </c>
      <c r="M684" s="38">
        <f>IF(C684="","",J684-K684-L684-N(H684))</f>
        <v/>
      </c>
      <c r="N684" s="51">
        <f>IF(OR(C684="",N(J684)=0),"",M684/J684)</f>
        <v/>
      </c>
    </row>
    <row r="685" hidden="1">
      <c r="B685" s="53" t="n"/>
      <c r="C685" s="13" t="n"/>
      <c r="D685" s="13" t="n"/>
      <c r="E685" s="14" t="n"/>
      <c r="F685" s="19" t="n"/>
      <c r="G685" s="19" t="n"/>
      <c r="H685" s="19" t="n"/>
      <c r="I685" s="19" t="n"/>
      <c r="J685" s="38">
        <f>IF(C685="","",N(E685)*N(F685)+N(G685)-N(I685))</f>
        <v/>
      </c>
      <c r="K685" s="38">
        <f>IF(C685="","",IFERROR(J685*VLOOKUP(D685,Settings!$B$11:$E$18,2,0)+VLOOKUP(D685,Settings!$B$11:$E$18,3,0)+J685*VLOOKUP(D685,Settings!$B$11:$E$18,4,0),0))</f>
        <v/>
      </c>
      <c r="L685" s="38">
        <f>IF(C685="","",N(E685)*IFERROR(VLOOKUP(C685,Products!$B$7:$E$156,4,0),0))</f>
        <v/>
      </c>
      <c r="M685" s="38">
        <f>IF(C685="","",J685-K685-L685-N(H685))</f>
        <v/>
      </c>
      <c r="N685" s="51">
        <f>IF(OR(C685="",N(J685)=0),"",M685/J685)</f>
        <v/>
      </c>
    </row>
    <row r="686" hidden="1">
      <c r="B686" s="53" t="n"/>
      <c r="C686" s="13" t="n"/>
      <c r="D686" s="13" t="n"/>
      <c r="E686" s="14" t="n"/>
      <c r="F686" s="19" t="n"/>
      <c r="G686" s="19" t="n"/>
      <c r="H686" s="19" t="n"/>
      <c r="I686" s="19" t="n"/>
      <c r="J686" s="38">
        <f>IF(C686="","",N(E686)*N(F686)+N(G686)-N(I686))</f>
        <v/>
      </c>
      <c r="K686" s="38">
        <f>IF(C686="","",IFERROR(J686*VLOOKUP(D686,Settings!$B$11:$E$18,2,0)+VLOOKUP(D686,Settings!$B$11:$E$18,3,0)+J686*VLOOKUP(D686,Settings!$B$11:$E$18,4,0),0))</f>
        <v/>
      </c>
      <c r="L686" s="38">
        <f>IF(C686="","",N(E686)*IFERROR(VLOOKUP(C686,Products!$B$7:$E$156,4,0),0))</f>
        <v/>
      </c>
      <c r="M686" s="38">
        <f>IF(C686="","",J686-K686-L686-N(H686))</f>
        <v/>
      </c>
      <c r="N686" s="51">
        <f>IF(OR(C686="",N(J686)=0),"",M686/J686)</f>
        <v/>
      </c>
    </row>
    <row r="687" hidden="1">
      <c r="B687" s="53" t="n"/>
      <c r="C687" s="13" t="n"/>
      <c r="D687" s="13" t="n"/>
      <c r="E687" s="14" t="n"/>
      <c r="F687" s="19" t="n"/>
      <c r="G687" s="19" t="n"/>
      <c r="H687" s="19" t="n"/>
      <c r="I687" s="19" t="n"/>
      <c r="J687" s="38">
        <f>IF(C687="","",N(E687)*N(F687)+N(G687)-N(I687))</f>
        <v/>
      </c>
      <c r="K687" s="38">
        <f>IF(C687="","",IFERROR(J687*VLOOKUP(D687,Settings!$B$11:$E$18,2,0)+VLOOKUP(D687,Settings!$B$11:$E$18,3,0)+J687*VLOOKUP(D687,Settings!$B$11:$E$18,4,0),0))</f>
        <v/>
      </c>
      <c r="L687" s="38">
        <f>IF(C687="","",N(E687)*IFERROR(VLOOKUP(C687,Products!$B$7:$E$156,4,0),0))</f>
        <v/>
      </c>
      <c r="M687" s="38">
        <f>IF(C687="","",J687-K687-L687-N(H687))</f>
        <v/>
      </c>
      <c r="N687" s="51">
        <f>IF(OR(C687="",N(J687)=0),"",M687/J687)</f>
        <v/>
      </c>
    </row>
    <row r="688" hidden="1">
      <c r="B688" s="53" t="n"/>
      <c r="C688" s="13" t="n"/>
      <c r="D688" s="13" t="n"/>
      <c r="E688" s="14" t="n"/>
      <c r="F688" s="19" t="n"/>
      <c r="G688" s="19" t="n"/>
      <c r="H688" s="19" t="n"/>
      <c r="I688" s="19" t="n"/>
      <c r="J688" s="38">
        <f>IF(C688="","",N(E688)*N(F688)+N(G688)-N(I688))</f>
        <v/>
      </c>
      <c r="K688" s="38">
        <f>IF(C688="","",IFERROR(J688*VLOOKUP(D688,Settings!$B$11:$E$18,2,0)+VLOOKUP(D688,Settings!$B$11:$E$18,3,0)+J688*VLOOKUP(D688,Settings!$B$11:$E$18,4,0),0))</f>
        <v/>
      </c>
      <c r="L688" s="38">
        <f>IF(C688="","",N(E688)*IFERROR(VLOOKUP(C688,Products!$B$7:$E$156,4,0),0))</f>
        <v/>
      </c>
      <c r="M688" s="38">
        <f>IF(C688="","",J688-K688-L688-N(H688))</f>
        <v/>
      </c>
      <c r="N688" s="51">
        <f>IF(OR(C688="",N(J688)=0),"",M688/J688)</f>
        <v/>
      </c>
    </row>
    <row r="689" hidden="1">
      <c r="B689" s="53" t="n"/>
      <c r="C689" s="13" t="n"/>
      <c r="D689" s="13" t="n"/>
      <c r="E689" s="14" t="n"/>
      <c r="F689" s="19" t="n"/>
      <c r="G689" s="19" t="n"/>
      <c r="H689" s="19" t="n"/>
      <c r="I689" s="19" t="n"/>
      <c r="J689" s="38">
        <f>IF(C689="","",N(E689)*N(F689)+N(G689)-N(I689))</f>
        <v/>
      </c>
      <c r="K689" s="38">
        <f>IF(C689="","",IFERROR(J689*VLOOKUP(D689,Settings!$B$11:$E$18,2,0)+VLOOKUP(D689,Settings!$B$11:$E$18,3,0)+J689*VLOOKUP(D689,Settings!$B$11:$E$18,4,0),0))</f>
        <v/>
      </c>
      <c r="L689" s="38">
        <f>IF(C689="","",N(E689)*IFERROR(VLOOKUP(C689,Products!$B$7:$E$156,4,0),0))</f>
        <v/>
      </c>
      <c r="M689" s="38">
        <f>IF(C689="","",J689-K689-L689-N(H689))</f>
        <v/>
      </c>
      <c r="N689" s="51">
        <f>IF(OR(C689="",N(J689)=0),"",M689/J689)</f>
        <v/>
      </c>
    </row>
    <row r="690" hidden="1">
      <c r="B690" s="53" t="n"/>
      <c r="C690" s="13" t="n"/>
      <c r="D690" s="13" t="n"/>
      <c r="E690" s="14" t="n"/>
      <c r="F690" s="19" t="n"/>
      <c r="G690" s="19" t="n"/>
      <c r="H690" s="19" t="n"/>
      <c r="I690" s="19" t="n"/>
      <c r="J690" s="38">
        <f>IF(C690="","",N(E690)*N(F690)+N(G690)-N(I690))</f>
        <v/>
      </c>
      <c r="K690" s="38">
        <f>IF(C690="","",IFERROR(J690*VLOOKUP(D690,Settings!$B$11:$E$18,2,0)+VLOOKUP(D690,Settings!$B$11:$E$18,3,0)+J690*VLOOKUP(D690,Settings!$B$11:$E$18,4,0),0))</f>
        <v/>
      </c>
      <c r="L690" s="38">
        <f>IF(C690="","",N(E690)*IFERROR(VLOOKUP(C690,Products!$B$7:$E$156,4,0),0))</f>
        <v/>
      </c>
      <c r="M690" s="38">
        <f>IF(C690="","",J690-K690-L690-N(H690))</f>
        <v/>
      </c>
      <c r="N690" s="51">
        <f>IF(OR(C690="",N(J690)=0),"",M690/J690)</f>
        <v/>
      </c>
    </row>
    <row r="691" hidden="1">
      <c r="B691" s="53" t="n"/>
      <c r="C691" s="13" t="n"/>
      <c r="D691" s="13" t="n"/>
      <c r="E691" s="14" t="n"/>
      <c r="F691" s="19" t="n"/>
      <c r="G691" s="19" t="n"/>
      <c r="H691" s="19" t="n"/>
      <c r="I691" s="19" t="n"/>
      <c r="J691" s="38">
        <f>IF(C691="","",N(E691)*N(F691)+N(G691)-N(I691))</f>
        <v/>
      </c>
      <c r="K691" s="38">
        <f>IF(C691="","",IFERROR(J691*VLOOKUP(D691,Settings!$B$11:$E$18,2,0)+VLOOKUP(D691,Settings!$B$11:$E$18,3,0)+J691*VLOOKUP(D691,Settings!$B$11:$E$18,4,0),0))</f>
        <v/>
      </c>
      <c r="L691" s="38">
        <f>IF(C691="","",N(E691)*IFERROR(VLOOKUP(C691,Products!$B$7:$E$156,4,0),0))</f>
        <v/>
      </c>
      <c r="M691" s="38">
        <f>IF(C691="","",J691-K691-L691-N(H691))</f>
        <v/>
      </c>
      <c r="N691" s="51">
        <f>IF(OR(C691="",N(J691)=0),"",M691/J691)</f>
        <v/>
      </c>
    </row>
    <row r="692" hidden="1">
      <c r="B692" s="53" t="n"/>
      <c r="C692" s="13" t="n"/>
      <c r="D692" s="13" t="n"/>
      <c r="E692" s="14" t="n"/>
      <c r="F692" s="19" t="n"/>
      <c r="G692" s="19" t="n"/>
      <c r="H692" s="19" t="n"/>
      <c r="I692" s="19" t="n"/>
      <c r="J692" s="38">
        <f>IF(C692="","",N(E692)*N(F692)+N(G692)-N(I692))</f>
        <v/>
      </c>
      <c r="K692" s="38">
        <f>IF(C692="","",IFERROR(J692*VLOOKUP(D692,Settings!$B$11:$E$18,2,0)+VLOOKUP(D692,Settings!$B$11:$E$18,3,0)+J692*VLOOKUP(D692,Settings!$B$11:$E$18,4,0),0))</f>
        <v/>
      </c>
      <c r="L692" s="38">
        <f>IF(C692="","",N(E692)*IFERROR(VLOOKUP(C692,Products!$B$7:$E$156,4,0),0))</f>
        <v/>
      </c>
      <c r="M692" s="38">
        <f>IF(C692="","",J692-K692-L692-N(H692))</f>
        <v/>
      </c>
      <c r="N692" s="51">
        <f>IF(OR(C692="",N(J692)=0),"",M692/J692)</f>
        <v/>
      </c>
    </row>
    <row r="693" hidden="1">
      <c r="B693" s="53" t="n"/>
      <c r="C693" s="13" t="n"/>
      <c r="D693" s="13" t="n"/>
      <c r="E693" s="14" t="n"/>
      <c r="F693" s="19" t="n"/>
      <c r="G693" s="19" t="n"/>
      <c r="H693" s="19" t="n"/>
      <c r="I693" s="19" t="n"/>
      <c r="J693" s="38">
        <f>IF(C693="","",N(E693)*N(F693)+N(G693)-N(I693))</f>
        <v/>
      </c>
      <c r="K693" s="38">
        <f>IF(C693="","",IFERROR(J693*VLOOKUP(D693,Settings!$B$11:$E$18,2,0)+VLOOKUP(D693,Settings!$B$11:$E$18,3,0)+J693*VLOOKUP(D693,Settings!$B$11:$E$18,4,0),0))</f>
        <v/>
      </c>
      <c r="L693" s="38">
        <f>IF(C693="","",N(E693)*IFERROR(VLOOKUP(C693,Products!$B$7:$E$156,4,0),0))</f>
        <v/>
      </c>
      <c r="M693" s="38">
        <f>IF(C693="","",J693-K693-L693-N(H693))</f>
        <v/>
      </c>
      <c r="N693" s="51">
        <f>IF(OR(C693="",N(J693)=0),"",M693/J693)</f>
        <v/>
      </c>
    </row>
    <row r="694" hidden="1">
      <c r="B694" s="53" t="n"/>
      <c r="C694" s="13" t="n"/>
      <c r="D694" s="13" t="n"/>
      <c r="E694" s="14" t="n"/>
      <c r="F694" s="19" t="n"/>
      <c r="G694" s="19" t="n"/>
      <c r="H694" s="19" t="n"/>
      <c r="I694" s="19" t="n"/>
      <c r="J694" s="38">
        <f>IF(C694="","",N(E694)*N(F694)+N(G694)-N(I694))</f>
        <v/>
      </c>
      <c r="K694" s="38">
        <f>IF(C694="","",IFERROR(J694*VLOOKUP(D694,Settings!$B$11:$E$18,2,0)+VLOOKUP(D694,Settings!$B$11:$E$18,3,0)+J694*VLOOKUP(D694,Settings!$B$11:$E$18,4,0),0))</f>
        <v/>
      </c>
      <c r="L694" s="38">
        <f>IF(C694="","",N(E694)*IFERROR(VLOOKUP(C694,Products!$B$7:$E$156,4,0),0))</f>
        <v/>
      </c>
      <c r="M694" s="38">
        <f>IF(C694="","",J694-K694-L694-N(H694))</f>
        <v/>
      </c>
      <c r="N694" s="51">
        <f>IF(OR(C694="",N(J694)=0),"",M694/J694)</f>
        <v/>
      </c>
    </row>
    <row r="695" hidden="1">
      <c r="B695" s="53" t="n"/>
      <c r="C695" s="13" t="n"/>
      <c r="D695" s="13" t="n"/>
      <c r="E695" s="14" t="n"/>
      <c r="F695" s="19" t="n"/>
      <c r="G695" s="19" t="n"/>
      <c r="H695" s="19" t="n"/>
      <c r="I695" s="19" t="n"/>
      <c r="J695" s="38">
        <f>IF(C695="","",N(E695)*N(F695)+N(G695)-N(I695))</f>
        <v/>
      </c>
      <c r="K695" s="38">
        <f>IF(C695="","",IFERROR(J695*VLOOKUP(D695,Settings!$B$11:$E$18,2,0)+VLOOKUP(D695,Settings!$B$11:$E$18,3,0)+J695*VLOOKUP(D695,Settings!$B$11:$E$18,4,0),0))</f>
        <v/>
      </c>
      <c r="L695" s="38">
        <f>IF(C695="","",N(E695)*IFERROR(VLOOKUP(C695,Products!$B$7:$E$156,4,0),0))</f>
        <v/>
      </c>
      <c r="M695" s="38">
        <f>IF(C695="","",J695-K695-L695-N(H695))</f>
        <v/>
      </c>
      <c r="N695" s="51">
        <f>IF(OR(C695="",N(J695)=0),"",M695/J695)</f>
        <v/>
      </c>
    </row>
    <row r="696" hidden="1">
      <c r="B696" s="53" t="n"/>
      <c r="C696" s="13" t="n"/>
      <c r="D696" s="13" t="n"/>
      <c r="E696" s="14" t="n"/>
      <c r="F696" s="19" t="n"/>
      <c r="G696" s="19" t="n"/>
      <c r="H696" s="19" t="n"/>
      <c r="I696" s="19" t="n"/>
      <c r="J696" s="38">
        <f>IF(C696="","",N(E696)*N(F696)+N(G696)-N(I696))</f>
        <v/>
      </c>
      <c r="K696" s="38">
        <f>IF(C696="","",IFERROR(J696*VLOOKUP(D696,Settings!$B$11:$E$18,2,0)+VLOOKUP(D696,Settings!$B$11:$E$18,3,0)+J696*VLOOKUP(D696,Settings!$B$11:$E$18,4,0),0))</f>
        <v/>
      </c>
      <c r="L696" s="38">
        <f>IF(C696="","",N(E696)*IFERROR(VLOOKUP(C696,Products!$B$7:$E$156,4,0),0))</f>
        <v/>
      </c>
      <c r="M696" s="38">
        <f>IF(C696="","",J696-K696-L696-N(H696))</f>
        <v/>
      </c>
      <c r="N696" s="51">
        <f>IF(OR(C696="",N(J696)=0),"",M696/J696)</f>
        <v/>
      </c>
    </row>
    <row r="697" hidden="1">
      <c r="B697" s="53" t="n"/>
      <c r="C697" s="13" t="n"/>
      <c r="D697" s="13" t="n"/>
      <c r="E697" s="14" t="n"/>
      <c r="F697" s="19" t="n"/>
      <c r="G697" s="19" t="n"/>
      <c r="H697" s="19" t="n"/>
      <c r="I697" s="19" t="n"/>
      <c r="J697" s="38">
        <f>IF(C697="","",N(E697)*N(F697)+N(G697)-N(I697))</f>
        <v/>
      </c>
      <c r="K697" s="38">
        <f>IF(C697="","",IFERROR(J697*VLOOKUP(D697,Settings!$B$11:$E$18,2,0)+VLOOKUP(D697,Settings!$B$11:$E$18,3,0)+J697*VLOOKUP(D697,Settings!$B$11:$E$18,4,0),0))</f>
        <v/>
      </c>
      <c r="L697" s="38">
        <f>IF(C697="","",N(E697)*IFERROR(VLOOKUP(C697,Products!$B$7:$E$156,4,0),0))</f>
        <v/>
      </c>
      <c r="M697" s="38">
        <f>IF(C697="","",J697-K697-L697-N(H697))</f>
        <v/>
      </c>
      <c r="N697" s="51">
        <f>IF(OR(C697="",N(J697)=0),"",M697/J697)</f>
        <v/>
      </c>
    </row>
    <row r="698" hidden="1">
      <c r="B698" s="53" t="n"/>
      <c r="C698" s="13" t="n"/>
      <c r="D698" s="13" t="n"/>
      <c r="E698" s="14" t="n"/>
      <c r="F698" s="19" t="n"/>
      <c r="G698" s="19" t="n"/>
      <c r="H698" s="19" t="n"/>
      <c r="I698" s="19" t="n"/>
      <c r="J698" s="38">
        <f>IF(C698="","",N(E698)*N(F698)+N(G698)-N(I698))</f>
        <v/>
      </c>
      <c r="K698" s="38">
        <f>IF(C698="","",IFERROR(J698*VLOOKUP(D698,Settings!$B$11:$E$18,2,0)+VLOOKUP(D698,Settings!$B$11:$E$18,3,0)+J698*VLOOKUP(D698,Settings!$B$11:$E$18,4,0),0))</f>
        <v/>
      </c>
      <c r="L698" s="38">
        <f>IF(C698="","",N(E698)*IFERROR(VLOOKUP(C698,Products!$B$7:$E$156,4,0),0))</f>
        <v/>
      </c>
      <c r="M698" s="38">
        <f>IF(C698="","",J698-K698-L698-N(H698))</f>
        <v/>
      </c>
      <c r="N698" s="51">
        <f>IF(OR(C698="",N(J698)=0),"",M698/J698)</f>
        <v/>
      </c>
    </row>
    <row r="699" hidden="1">
      <c r="B699" s="53" t="n"/>
      <c r="C699" s="13" t="n"/>
      <c r="D699" s="13" t="n"/>
      <c r="E699" s="14" t="n"/>
      <c r="F699" s="19" t="n"/>
      <c r="G699" s="19" t="n"/>
      <c r="H699" s="19" t="n"/>
      <c r="I699" s="19" t="n"/>
      <c r="J699" s="38">
        <f>IF(C699="","",N(E699)*N(F699)+N(G699)-N(I699))</f>
        <v/>
      </c>
      <c r="K699" s="38">
        <f>IF(C699="","",IFERROR(J699*VLOOKUP(D699,Settings!$B$11:$E$18,2,0)+VLOOKUP(D699,Settings!$B$11:$E$18,3,0)+J699*VLOOKUP(D699,Settings!$B$11:$E$18,4,0),0))</f>
        <v/>
      </c>
      <c r="L699" s="38">
        <f>IF(C699="","",N(E699)*IFERROR(VLOOKUP(C699,Products!$B$7:$E$156,4,0),0))</f>
        <v/>
      </c>
      <c r="M699" s="38">
        <f>IF(C699="","",J699-K699-L699-N(H699))</f>
        <v/>
      </c>
      <c r="N699" s="51">
        <f>IF(OR(C699="",N(J699)=0),"",M699/J699)</f>
        <v/>
      </c>
    </row>
    <row r="700" hidden="1">
      <c r="B700" s="53" t="n"/>
      <c r="C700" s="13" t="n"/>
      <c r="D700" s="13" t="n"/>
      <c r="E700" s="14" t="n"/>
      <c r="F700" s="19" t="n"/>
      <c r="G700" s="19" t="n"/>
      <c r="H700" s="19" t="n"/>
      <c r="I700" s="19" t="n"/>
      <c r="J700" s="38">
        <f>IF(C700="","",N(E700)*N(F700)+N(G700)-N(I700))</f>
        <v/>
      </c>
      <c r="K700" s="38">
        <f>IF(C700="","",IFERROR(J700*VLOOKUP(D700,Settings!$B$11:$E$18,2,0)+VLOOKUP(D700,Settings!$B$11:$E$18,3,0)+J700*VLOOKUP(D700,Settings!$B$11:$E$18,4,0),0))</f>
        <v/>
      </c>
      <c r="L700" s="38">
        <f>IF(C700="","",N(E700)*IFERROR(VLOOKUP(C700,Products!$B$7:$E$156,4,0),0))</f>
        <v/>
      </c>
      <c r="M700" s="38">
        <f>IF(C700="","",J700-K700-L700-N(H700))</f>
        <v/>
      </c>
      <c r="N700" s="51">
        <f>IF(OR(C700="",N(J700)=0),"",M700/J700)</f>
        <v/>
      </c>
    </row>
    <row r="701" hidden="1">
      <c r="B701" s="53" t="n"/>
      <c r="C701" s="13" t="n"/>
      <c r="D701" s="13" t="n"/>
      <c r="E701" s="14" t="n"/>
      <c r="F701" s="19" t="n"/>
      <c r="G701" s="19" t="n"/>
      <c r="H701" s="19" t="n"/>
      <c r="I701" s="19" t="n"/>
      <c r="J701" s="38">
        <f>IF(C701="","",N(E701)*N(F701)+N(G701)-N(I701))</f>
        <v/>
      </c>
      <c r="K701" s="38">
        <f>IF(C701="","",IFERROR(J701*VLOOKUP(D701,Settings!$B$11:$E$18,2,0)+VLOOKUP(D701,Settings!$B$11:$E$18,3,0)+J701*VLOOKUP(D701,Settings!$B$11:$E$18,4,0),0))</f>
        <v/>
      </c>
      <c r="L701" s="38">
        <f>IF(C701="","",N(E701)*IFERROR(VLOOKUP(C701,Products!$B$7:$E$156,4,0),0))</f>
        <v/>
      </c>
      <c r="M701" s="38">
        <f>IF(C701="","",J701-K701-L701-N(H701))</f>
        <v/>
      </c>
      <c r="N701" s="51">
        <f>IF(OR(C701="",N(J701)=0),"",M701/J701)</f>
        <v/>
      </c>
    </row>
    <row r="702" hidden="1">
      <c r="B702" s="53" t="n"/>
      <c r="C702" s="13" t="n"/>
      <c r="D702" s="13" t="n"/>
      <c r="E702" s="14" t="n"/>
      <c r="F702" s="19" t="n"/>
      <c r="G702" s="19" t="n"/>
      <c r="H702" s="19" t="n"/>
      <c r="I702" s="19" t="n"/>
      <c r="J702" s="38">
        <f>IF(C702="","",N(E702)*N(F702)+N(G702)-N(I702))</f>
        <v/>
      </c>
      <c r="K702" s="38">
        <f>IF(C702="","",IFERROR(J702*VLOOKUP(D702,Settings!$B$11:$E$18,2,0)+VLOOKUP(D702,Settings!$B$11:$E$18,3,0)+J702*VLOOKUP(D702,Settings!$B$11:$E$18,4,0),0))</f>
        <v/>
      </c>
      <c r="L702" s="38">
        <f>IF(C702="","",N(E702)*IFERROR(VLOOKUP(C702,Products!$B$7:$E$156,4,0),0))</f>
        <v/>
      </c>
      <c r="M702" s="38">
        <f>IF(C702="","",J702-K702-L702-N(H702))</f>
        <v/>
      </c>
      <c r="N702" s="51">
        <f>IF(OR(C702="",N(J702)=0),"",M702/J702)</f>
        <v/>
      </c>
    </row>
    <row r="703" hidden="1">
      <c r="B703" s="53" t="n"/>
      <c r="C703" s="13" t="n"/>
      <c r="D703" s="13" t="n"/>
      <c r="E703" s="14" t="n"/>
      <c r="F703" s="19" t="n"/>
      <c r="G703" s="19" t="n"/>
      <c r="H703" s="19" t="n"/>
      <c r="I703" s="19" t="n"/>
      <c r="J703" s="38">
        <f>IF(C703="","",N(E703)*N(F703)+N(G703)-N(I703))</f>
        <v/>
      </c>
      <c r="K703" s="38">
        <f>IF(C703="","",IFERROR(J703*VLOOKUP(D703,Settings!$B$11:$E$18,2,0)+VLOOKUP(D703,Settings!$B$11:$E$18,3,0)+J703*VLOOKUP(D703,Settings!$B$11:$E$18,4,0),0))</f>
        <v/>
      </c>
      <c r="L703" s="38">
        <f>IF(C703="","",N(E703)*IFERROR(VLOOKUP(C703,Products!$B$7:$E$156,4,0),0))</f>
        <v/>
      </c>
      <c r="M703" s="38">
        <f>IF(C703="","",J703-K703-L703-N(H703))</f>
        <v/>
      </c>
      <c r="N703" s="51">
        <f>IF(OR(C703="",N(J703)=0),"",M703/J703)</f>
        <v/>
      </c>
    </row>
    <row r="704" hidden="1">
      <c r="B704" s="53" t="n"/>
      <c r="C704" s="13" t="n"/>
      <c r="D704" s="13" t="n"/>
      <c r="E704" s="14" t="n"/>
      <c r="F704" s="19" t="n"/>
      <c r="G704" s="19" t="n"/>
      <c r="H704" s="19" t="n"/>
      <c r="I704" s="19" t="n"/>
      <c r="J704" s="38">
        <f>IF(C704="","",N(E704)*N(F704)+N(G704)-N(I704))</f>
        <v/>
      </c>
      <c r="K704" s="38">
        <f>IF(C704="","",IFERROR(J704*VLOOKUP(D704,Settings!$B$11:$E$18,2,0)+VLOOKUP(D704,Settings!$B$11:$E$18,3,0)+J704*VLOOKUP(D704,Settings!$B$11:$E$18,4,0),0))</f>
        <v/>
      </c>
      <c r="L704" s="38">
        <f>IF(C704="","",N(E704)*IFERROR(VLOOKUP(C704,Products!$B$7:$E$156,4,0),0))</f>
        <v/>
      </c>
      <c r="M704" s="38">
        <f>IF(C704="","",J704-K704-L704-N(H704))</f>
        <v/>
      </c>
      <c r="N704" s="51">
        <f>IF(OR(C704="",N(J704)=0),"",M704/J704)</f>
        <v/>
      </c>
    </row>
    <row r="705" hidden="1">
      <c r="B705" s="53" t="n"/>
      <c r="C705" s="13" t="n"/>
      <c r="D705" s="13" t="n"/>
      <c r="E705" s="14" t="n"/>
      <c r="F705" s="19" t="n"/>
      <c r="G705" s="19" t="n"/>
      <c r="H705" s="19" t="n"/>
      <c r="I705" s="19" t="n"/>
      <c r="J705" s="38">
        <f>IF(C705="","",N(E705)*N(F705)+N(G705)-N(I705))</f>
        <v/>
      </c>
      <c r="K705" s="38">
        <f>IF(C705="","",IFERROR(J705*VLOOKUP(D705,Settings!$B$11:$E$18,2,0)+VLOOKUP(D705,Settings!$B$11:$E$18,3,0)+J705*VLOOKUP(D705,Settings!$B$11:$E$18,4,0),0))</f>
        <v/>
      </c>
      <c r="L705" s="38">
        <f>IF(C705="","",N(E705)*IFERROR(VLOOKUP(C705,Products!$B$7:$E$156,4,0),0))</f>
        <v/>
      </c>
      <c r="M705" s="38">
        <f>IF(C705="","",J705-K705-L705-N(H705))</f>
        <v/>
      </c>
      <c r="N705" s="51">
        <f>IF(OR(C705="",N(J705)=0),"",M705/J705)</f>
        <v/>
      </c>
    </row>
    <row r="706" hidden="1">
      <c r="B706" s="53" t="n"/>
      <c r="C706" s="13" t="n"/>
      <c r="D706" s="13" t="n"/>
      <c r="E706" s="14" t="n"/>
      <c r="F706" s="19" t="n"/>
      <c r="G706" s="19" t="n"/>
      <c r="H706" s="19" t="n"/>
      <c r="I706" s="19" t="n"/>
      <c r="J706" s="38">
        <f>IF(C706="","",N(E706)*N(F706)+N(G706)-N(I706))</f>
        <v/>
      </c>
      <c r="K706" s="38">
        <f>IF(C706="","",IFERROR(J706*VLOOKUP(D706,Settings!$B$11:$E$18,2,0)+VLOOKUP(D706,Settings!$B$11:$E$18,3,0)+J706*VLOOKUP(D706,Settings!$B$11:$E$18,4,0),0))</f>
        <v/>
      </c>
      <c r="L706" s="38">
        <f>IF(C706="","",N(E706)*IFERROR(VLOOKUP(C706,Products!$B$7:$E$156,4,0),0))</f>
        <v/>
      </c>
      <c r="M706" s="38">
        <f>IF(C706="","",J706-K706-L706-N(H706))</f>
        <v/>
      </c>
      <c r="N706" s="51">
        <f>IF(OR(C706="",N(J706)=0),"",M706/J706)</f>
        <v/>
      </c>
    </row>
    <row r="707" hidden="1">
      <c r="B707" s="53" t="n"/>
      <c r="C707" s="13" t="n"/>
      <c r="D707" s="13" t="n"/>
      <c r="E707" s="14" t="n"/>
      <c r="F707" s="19" t="n"/>
      <c r="G707" s="19" t="n"/>
      <c r="H707" s="19" t="n"/>
      <c r="I707" s="19" t="n"/>
      <c r="J707" s="38">
        <f>IF(C707="","",N(E707)*N(F707)+N(G707)-N(I707))</f>
        <v/>
      </c>
      <c r="K707" s="38">
        <f>IF(C707="","",IFERROR(J707*VLOOKUP(D707,Settings!$B$11:$E$18,2,0)+VLOOKUP(D707,Settings!$B$11:$E$18,3,0)+J707*VLOOKUP(D707,Settings!$B$11:$E$18,4,0),0))</f>
        <v/>
      </c>
      <c r="L707" s="38">
        <f>IF(C707="","",N(E707)*IFERROR(VLOOKUP(C707,Products!$B$7:$E$156,4,0),0))</f>
        <v/>
      </c>
      <c r="M707" s="38">
        <f>IF(C707="","",J707-K707-L707-N(H707))</f>
        <v/>
      </c>
      <c r="N707" s="51">
        <f>IF(OR(C707="",N(J707)=0),"",M707/J707)</f>
        <v/>
      </c>
    </row>
    <row r="708" hidden="1">
      <c r="B708" s="53" t="n"/>
      <c r="C708" s="13" t="n"/>
      <c r="D708" s="13" t="n"/>
      <c r="E708" s="14" t="n"/>
      <c r="F708" s="19" t="n"/>
      <c r="G708" s="19" t="n"/>
      <c r="H708" s="19" t="n"/>
      <c r="I708" s="19" t="n"/>
      <c r="J708" s="38">
        <f>IF(C708="","",N(E708)*N(F708)+N(G708)-N(I708))</f>
        <v/>
      </c>
      <c r="K708" s="38">
        <f>IF(C708="","",IFERROR(J708*VLOOKUP(D708,Settings!$B$11:$E$18,2,0)+VLOOKUP(D708,Settings!$B$11:$E$18,3,0)+J708*VLOOKUP(D708,Settings!$B$11:$E$18,4,0),0))</f>
        <v/>
      </c>
      <c r="L708" s="38">
        <f>IF(C708="","",N(E708)*IFERROR(VLOOKUP(C708,Products!$B$7:$E$156,4,0),0))</f>
        <v/>
      </c>
      <c r="M708" s="38">
        <f>IF(C708="","",J708-K708-L708-N(H708))</f>
        <v/>
      </c>
      <c r="N708" s="51">
        <f>IF(OR(C708="",N(J708)=0),"",M708/J708)</f>
        <v/>
      </c>
    </row>
    <row r="709" hidden="1">
      <c r="B709" s="53" t="n"/>
      <c r="C709" s="13" t="n"/>
      <c r="D709" s="13" t="n"/>
      <c r="E709" s="14" t="n"/>
      <c r="F709" s="19" t="n"/>
      <c r="G709" s="19" t="n"/>
      <c r="H709" s="19" t="n"/>
      <c r="I709" s="19" t="n"/>
      <c r="J709" s="38">
        <f>IF(C709="","",N(E709)*N(F709)+N(G709)-N(I709))</f>
        <v/>
      </c>
      <c r="K709" s="38">
        <f>IF(C709="","",IFERROR(J709*VLOOKUP(D709,Settings!$B$11:$E$18,2,0)+VLOOKUP(D709,Settings!$B$11:$E$18,3,0)+J709*VLOOKUP(D709,Settings!$B$11:$E$18,4,0),0))</f>
        <v/>
      </c>
      <c r="L709" s="38">
        <f>IF(C709="","",N(E709)*IFERROR(VLOOKUP(C709,Products!$B$7:$E$156,4,0),0))</f>
        <v/>
      </c>
      <c r="M709" s="38">
        <f>IF(C709="","",J709-K709-L709-N(H709))</f>
        <v/>
      </c>
      <c r="N709" s="51">
        <f>IF(OR(C709="",N(J709)=0),"",M709/J709)</f>
        <v/>
      </c>
    </row>
    <row r="710" hidden="1">
      <c r="B710" s="53" t="n"/>
      <c r="C710" s="13" t="n"/>
      <c r="D710" s="13" t="n"/>
      <c r="E710" s="14" t="n"/>
      <c r="F710" s="19" t="n"/>
      <c r="G710" s="19" t="n"/>
      <c r="H710" s="19" t="n"/>
      <c r="I710" s="19" t="n"/>
      <c r="J710" s="38">
        <f>IF(C710="","",N(E710)*N(F710)+N(G710)-N(I710))</f>
        <v/>
      </c>
      <c r="K710" s="38">
        <f>IF(C710="","",IFERROR(J710*VLOOKUP(D710,Settings!$B$11:$E$18,2,0)+VLOOKUP(D710,Settings!$B$11:$E$18,3,0)+J710*VLOOKUP(D710,Settings!$B$11:$E$18,4,0),0))</f>
        <v/>
      </c>
      <c r="L710" s="38">
        <f>IF(C710="","",N(E710)*IFERROR(VLOOKUP(C710,Products!$B$7:$E$156,4,0),0))</f>
        <v/>
      </c>
      <c r="M710" s="38">
        <f>IF(C710="","",J710-K710-L710-N(H710))</f>
        <v/>
      </c>
      <c r="N710" s="51">
        <f>IF(OR(C710="",N(J710)=0),"",M710/J710)</f>
        <v/>
      </c>
    </row>
    <row r="711" hidden="1">
      <c r="B711" s="53" t="n"/>
      <c r="C711" s="13" t="n"/>
      <c r="D711" s="13" t="n"/>
      <c r="E711" s="14" t="n"/>
      <c r="F711" s="19" t="n"/>
      <c r="G711" s="19" t="n"/>
      <c r="H711" s="19" t="n"/>
      <c r="I711" s="19" t="n"/>
      <c r="J711" s="38">
        <f>IF(C711="","",N(E711)*N(F711)+N(G711)-N(I711))</f>
        <v/>
      </c>
      <c r="K711" s="38">
        <f>IF(C711="","",IFERROR(J711*VLOOKUP(D711,Settings!$B$11:$E$18,2,0)+VLOOKUP(D711,Settings!$B$11:$E$18,3,0)+J711*VLOOKUP(D711,Settings!$B$11:$E$18,4,0),0))</f>
        <v/>
      </c>
      <c r="L711" s="38">
        <f>IF(C711="","",N(E711)*IFERROR(VLOOKUP(C711,Products!$B$7:$E$156,4,0),0))</f>
        <v/>
      </c>
      <c r="M711" s="38">
        <f>IF(C711="","",J711-K711-L711-N(H711))</f>
        <v/>
      </c>
      <c r="N711" s="51">
        <f>IF(OR(C711="",N(J711)=0),"",M711/J711)</f>
        <v/>
      </c>
    </row>
    <row r="712" hidden="1">
      <c r="B712" s="53" t="n"/>
      <c r="C712" s="13" t="n"/>
      <c r="D712" s="13" t="n"/>
      <c r="E712" s="14" t="n"/>
      <c r="F712" s="19" t="n"/>
      <c r="G712" s="19" t="n"/>
      <c r="H712" s="19" t="n"/>
      <c r="I712" s="19" t="n"/>
      <c r="J712" s="38">
        <f>IF(C712="","",N(E712)*N(F712)+N(G712)-N(I712))</f>
        <v/>
      </c>
      <c r="K712" s="38">
        <f>IF(C712="","",IFERROR(J712*VLOOKUP(D712,Settings!$B$11:$E$18,2,0)+VLOOKUP(D712,Settings!$B$11:$E$18,3,0)+J712*VLOOKUP(D712,Settings!$B$11:$E$18,4,0),0))</f>
        <v/>
      </c>
      <c r="L712" s="38">
        <f>IF(C712="","",N(E712)*IFERROR(VLOOKUP(C712,Products!$B$7:$E$156,4,0),0))</f>
        <v/>
      </c>
      <c r="M712" s="38">
        <f>IF(C712="","",J712-K712-L712-N(H712))</f>
        <v/>
      </c>
      <c r="N712" s="51">
        <f>IF(OR(C712="",N(J712)=0),"",M712/J712)</f>
        <v/>
      </c>
    </row>
    <row r="713" hidden="1">
      <c r="B713" s="53" t="n"/>
      <c r="C713" s="13" t="n"/>
      <c r="D713" s="13" t="n"/>
      <c r="E713" s="14" t="n"/>
      <c r="F713" s="19" t="n"/>
      <c r="G713" s="19" t="n"/>
      <c r="H713" s="19" t="n"/>
      <c r="I713" s="19" t="n"/>
      <c r="J713" s="38">
        <f>IF(C713="","",N(E713)*N(F713)+N(G713)-N(I713))</f>
        <v/>
      </c>
      <c r="K713" s="38">
        <f>IF(C713="","",IFERROR(J713*VLOOKUP(D713,Settings!$B$11:$E$18,2,0)+VLOOKUP(D713,Settings!$B$11:$E$18,3,0)+J713*VLOOKUP(D713,Settings!$B$11:$E$18,4,0),0))</f>
        <v/>
      </c>
      <c r="L713" s="38">
        <f>IF(C713="","",N(E713)*IFERROR(VLOOKUP(C713,Products!$B$7:$E$156,4,0),0))</f>
        <v/>
      </c>
      <c r="M713" s="38">
        <f>IF(C713="","",J713-K713-L713-N(H713))</f>
        <v/>
      </c>
      <c r="N713" s="51">
        <f>IF(OR(C713="",N(J713)=0),"",M713/J713)</f>
        <v/>
      </c>
    </row>
    <row r="714" hidden="1">
      <c r="B714" s="53" t="n"/>
      <c r="C714" s="13" t="n"/>
      <c r="D714" s="13" t="n"/>
      <c r="E714" s="14" t="n"/>
      <c r="F714" s="19" t="n"/>
      <c r="G714" s="19" t="n"/>
      <c r="H714" s="19" t="n"/>
      <c r="I714" s="19" t="n"/>
      <c r="J714" s="38">
        <f>IF(C714="","",N(E714)*N(F714)+N(G714)-N(I714))</f>
        <v/>
      </c>
      <c r="K714" s="38">
        <f>IF(C714="","",IFERROR(J714*VLOOKUP(D714,Settings!$B$11:$E$18,2,0)+VLOOKUP(D714,Settings!$B$11:$E$18,3,0)+J714*VLOOKUP(D714,Settings!$B$11:$E$18,4,0),0))</f>
        <v/>
      </c>
      <c r="L714" s="38">
        <f>IF(C714="","",N(E714)*IFERROR(VLOOKUP(C714,Products!$B$7:$E$156,4,0),0))</f>
        <v/>
      </c>
      <c r="M714" s="38">
        <f>IF(C714="","",J714-K714-L714-N(H714))</f>
        <v/>
      </c>
      <c r="N714" s="51">
        <f>IF(OR(C714="",N(J714)=0),"",M714/J714)</f>
        <v/>
      </c>
    </row>
    <row r="715" hidden="1">
      <c r="B715" s="53" t="n"/>
      <c r="C715" s="13" t="n"/>
      <c r="D715" s="13" t="n"/>
      <c r="E715" s="14" t="n"/>
      <c r="F715" s="19" t="n"/>
      <c r="G715" s="19" t="n"/>
      <c r="H715" s="19" t="n"/>
      <c r="I715" s="19" t="n"/>
      <c r="J715" s="38">
        <f>IF(C715="","",N(E715)*N(F715)+N(G715)-N(I715))</f>
        <v/>
      </c>
      <c r="K715" s="38">
        <f>IF(C715="","",IFERROR(J715*VLOOKUP(D715,Settings!$B$11:$E$18,2,0)+VLOOKUP(D715,Settings!$B$11:$E$18,3,0)+J715*VLOOKUP(D715,Settings!$B$11:$E$18,4,0),0))</f>
        <v/>
      </c>
      <c r="L715" s="38">
        <f>IF(C715="","",N(E715)*IFERROR(VLOOKUP(C715,Products!$B$7:$E$156,4,0),0))</f>
        <v/>
      </c>
      <c r="M715" s="38">
        <f>IF(C715="","",J715-K715-L715-N(H715))</f>
        <v/>
      </c>
      <c r="N715" s="51">
        <f>IF(OR(C715="",N(J715)=0),"",M715/J715)</f>
        <v/>
      </c>
    </row>
    <row r="716" hidden="1">
      <c r="B716" s="53" t="n"/>
      <c r="C716" s="13" t="n"/>
      <c r="D716" s="13" t="n"/>
      <c r="E716" s="14" t="n"/>
      <c r="F716" s="19" t="n"/>
      <c r="G716" s="19" t="n"/>
      <c r="H716" s="19" t="n"/>
      <c r="I716" s="19" t="n"/>
      <c r="J716" s="38">
        <f>IF(C716="","",N(E716)*N(F716)+N(G716)-N(I716))</f>
        <v/>
      </c>
      <c r="K716" s="38">
        <f>IF(C716="","",IFERROR(J716*VLOOKUP(D716,Settings!$B$11:$E$18,2,0)+VLOOKUP(D716,Settings!$B$11:$E$18,3,0)+J716*VLOOKUP(D716,Settings!$B$11:$E$18,4,0),0))</f>
        <v/>
      </c>
      <c r="L716" s="38">
        <f>IF(C716="","",N(E716)*IFERROR(VLOOKUP(C716,Products!$B$7:$E$156,4,0),0))</f>
        <v/>
      </c>
      <c r="M716" s="38">
        <f>IF(C716="","",J716-K716-L716-N(H716))</f>
        <v/>
      </c>
      <c r="N716" s="51">
        <f>IF(OR(C716="",N(J716)=0),"",M716/J716)</f>
        <v/>
      </c>
    </row>
    <row r="717" hidden="1">
      <c r="B717" s="53" t="n"/>
      <c r="C717" s="13" t="n"/>
      <c r="D717" s="13" t="n"/>
      <c r="E717" s="14" t="n"/>
      <c r="F717" s="19" t="n"/>
      <c r="G717" s="19" t="n"/>
      <c r="H717" s="19" t="n"/>
      <c r="I717" s="19" t="n"/>
      <c r="J717" s="38">
        <f>IF(C717="","",N(E717)*N(F717)+N(G717)-N(I717))</f>
        <v/>
      </c>
      <c r="K717" s="38">
        <f>IF(C717="","",IFERROR(J717*VLOOKUP(D717,Settings!$B$11:$E$18,2,0)+VLOOKUP(D717,Settings!$B$11:$E$18,3,0)+J717*VLOOKUP(D717,Settings!$B$11:$E$18,4,0),0))</f>
        <v/>
      </c>
      <c r="L717" s="38">
        <f>IF(C717="","",N(E717)*IFERROR(VLOOKUP(C717,Products!$B$7:$E$156,4,0),0))</f>
        <v/>
      </c>
      <c r="M717" s="38">
        <f>IF(C717="","",J717-K717-L717-N(H717))</f>
        <v/>
      </c>
      <c r="N717" s="51">
        <f>IF(OR(C717="",N(J717)=0),"",M717/J717)</f>
        <v/>
      </c>
    </row>
    <row r="718" hidden="1">
      <c r="B718" s="53" t="n"/>
      <c r="C718" s="13" t="n"/>
      <c r="D718" s="13" t="n"/>
      <c r="E718" s="14" t="n"/>
      <c r="F718" s="19" t="n"/>
      <c r="G718" s="19" t="n"/>
      <c r="H718" s="19" t="n"/>
      <c r="I718" s="19" t="n"/>
      <c r="J718" s="38">
        <f>IF(C718="","",N(E718)*N(F718)+N(G718)-N(I718))</f>
        <v/>
      </c>
      <c r="K718" s="38">
        <f>IF(C718="","",IFERROR(J718*VLOOKUP(D718,Settings!$B$11:$E$18,2,0)+VLOOKUP(D718,Settings!$B$11:$E$18,3,0)+J718*VLOOKUP(D718,Settings!$B$11:$E$18,4,0),0))</f>
        <v/>
      </c>
      <c r="L718" s="38">
        <f>IF(C718="","",N(E718)*IFERROR(VLOOKUP(C718,Products!$B$7:$E$156,4,0),0))</f>
        <v/>
      </c>
      <c r="M718" s="38">
        <f>IF(C718="","",J718-K718-L718-N(H718))</f>
        <v/>
      </c>
      <c r="N718" s="51">
        <f>IF(OR(C718="",N(J718)=0),"",M718/J718)</f>
        <v/>
      </c>
    </row>
    <row r="719" hidden="1">
      <c r="B719" s="53" t="n"/>
      <c r="C719" s="13" t="n"/>
      <c r="D719" s="13" t="n"/>
      <c r="E719" s="14" t="n"/>
      <c r="F719" s="19" t="n"/>
      <c r="G719" s="19" t="n"/>
      <c r="H719" s="19" t="n"/>
      <c r="I719" s="19" t="n"/>
      <c r="J719" s="38">
        <f>IF(C719="","",N(E719)*N(F719)+N(G719)-N(I719))</f>
        <v/>
      </c>
      <c r="K719" s="38">
        <f>IF(C719="","",IFERROR(J719*VLOOKUP(D719,Settings!$B$11:$E$18,2,0)+VLOOKUP(D719,Settings!$B$11:$E$18,3,0)+J719*VLOOKUP(D719,Settings!$B$11:$E$18,4,0),0))</f>
        <v/>
      </c>
      <c r="L719" s="38">
        <f>IF(C719="","",N(E719)*IFERROR(VLOOKUP(C719,Products!$B$7:$E$156,4,0),0))</f>
        <v/>
      </c>
      <c r="M719" s="38">
        <f>IF(C719="","",J719-K719-L719-N(H719))</f>
        <v/>
      </c>
      <c r="N719" s="51">
        <f>IF(OR(C719="",N(J719)=0),"",M719/J719)</f>
        <v/>
      </c>
    </row>
    <row r="720" hidden="1">
      <c r="B720" s="53" t="n"/>
      <c r="C720" s="13" t="n"/>
      <c r="D720" s="13" t="n"/>
      <c r="E720" s="14" t="n"/>
      <c r="F720" s="19" t="n"/>
      <c r="G720" s="19" t="n"/>
      <c r="H720" s="19" t="n"/>
      <c r="I720" s="19" t="n"/>
      <c r="J720" s="38">
        <f>IF(C720="","",N(E720)*N(F720)+N(G720)-N(I720))</f>
        <v/>
      </c>
      <c r="K720" s="38">
        <f>IF(C720="","",IFERROR(J720*VLOOKUP(D720,Settings!$B$11:$E$18,2,0)+VLOOKUP(D720,Settings!$B$11:$E$18,3,0)+J720*VLOOKUP(D720,Settings!$B$11:$E$18,4,0),0))</f>
        <v/>
      </c>
      <c r="L720" s="38">
        <f>IF(C720="","",N(E720)*IFERROR(VLOOKUP(C720,Products!$B$7:$E$156,4,0),0))</f>
        <v/>
      </c>
      <c r="M720" s="38">
        <f>IF(C720="","",J720-K720-L720-N(H720))</f>
        <v/>
      </c>
      <c r="N720" s="51">
        <f>IF(OR(C720="",N(J720)=0),"",M720/J720)</f>
        <v/>
      </c>
    </row>
    <row r="721" hidden="1">
      <c r="B721" s="53" t="n"/>
      <c r="C721" s="13" t="n"/>
      <c r="D721" s="13" t="n"/>
      <c r="E721" s="14" t="n"/>
      <c r="F721" s="19" t="n"/>
      <c r="G721" s="19" t="n"/>
      <c r="H721" s="19" t="n"/>
      <c r="I721" s="19" t="n"/>
      <c r="J721" s="38">
        <f>IF(C721="","",N(E721)*N(F721)+N(G721)-N(I721))</f>
        <v/>
      </c>
      <c r="K721" s="38">
        <f>IF(C721="","",IFERROR(J721*VLOOKUP(D721,Settings!$B$11:$E$18,2,0)+VLOOKUP(D721,Settings!$B$11:$E$18,3,0)+J721*VLOOKUP(D721,Settings!$B$11:$E$18,4,0),0))</f>
        <v/>
      </c>
      <c r="L721" s="38">
        <f>IF(C721="","",N(E721)*IFERROR(VLOOKUP(C721,Products!$B$7:$E$156,4,0),0))</f>
        <v/>
      </c>
      <c r="M721" s="38">
        <f>IF(C721="","",J721-K721-L721-N(H721))</f>
        <v/>
      </c>
      <c r="N721" s="51">
        <f>IF(OR(C721="",N(J721)=0),"",M721/J721)</f>
        <v/>
      </c>
    </row>
    <row r="722" hidden="1">
      <c r="B722" s="53" t="n"/>
      <c r="C722" s="13" t="n"/>
      <c r="D722" s="13" t="n"/>
      <c r="E722" s="14" t="n"/>
      <c r="F722" s="19" t="n"/>
      <c r="G722" s="19" t="n"/>
      <c r="H722" s="19" t="n"/>
      <c r="I722" s="19" t="n"/>
      <c r="J722" s="38">
        <f>IF(C722="","",N(E722)*N(F722)+N(G722)-N(I722))</f>
        <v/>
      </c>
      <c r="K722" s="38">
        <f>IF(C722="","",IFERROR(J722*VLOOKUP(D722,Settings!$B$11:$E$18,2,0)+VLOOKUP(D722,Settings!$B$11:$E$18,3,0)+J722*VLOOKUP(D722,Settings!$B$11:$E$18,4,0),0))</f>
        <v/>
      </c>
      <c r="L722" s="38">
        <f>IF(C722="","",N(E722)*IFERROR(VLOOKUP(C722,Products!$B$7:$E$156,4,0),0))</f>
        <v/>
      </c>
      <c r="M722" s="38">
        <f>IF(C722="","",J722-K722-L722-N(H722))</f>
        <v/>
      </c>
      <c r="N722" s="51">
        <f>IF(OR(C722="",N(J722)=0),"",M722/J722)</f>
        <v/>
      </c>
    </row>
    <row r="723" hidden="1">
      <c r="B723" s="53" t="n"/>
      <c r="C723" s="13" t="n"/>
      <c r="D723" s="13" t="n"/>
      <c r="E723" s="14" t="n"/>
      <c r="F723" s="19" t="n"/>
      <c r="G723" s="19" t="n"/>
      <c r="H723" s="19" t="n"/>
      <c r="I723" s="19" t="n"/>
      <c r="J723" s="38">
        <f>IF(C723="","",N(E723)*N(F723)+N(G723)-N(I723))</f>
        <v/>
      </c>
      <c r="K723" s="38">
        <f>IF(C723="","",IFERROR(J723*VLOOKUP(D723,Settings!$B$11:$E$18,2,0)+VLOOKUP(D723,Settings!$B$11:$E$18,3,0)+J723*VLOOKUP(D723,Settings!$B$11:$E$18,4,0),0))</f>
        <v/>
      </c>
      <c r="L723" s="38">
        <f>IF(C723="","",N(E723)*IFERROR(VLOOKUP(C723,Products!$B$7:$E$156,4,0),0))</f>
        <v/>
      </c>
      <c r="M723" s="38">
        <f>IF(C723="","",J723-K723-L723-N(H723))</f>
        <v/>
      </c>
      <c r="N723" s="51">
        <f>IF(OR(C723="",N(J723)=0),"",M723/J723)</f>
        <v/>
      </c>
    </row>
    <row r="724" hidden="1">
      <c r="B724" s="53" t="n"/>
      <c r="C724" s="13" t="n"/>
      <c r="D724" s="13" t="n"/>
      <c r="E724" s="14" t="n"/>
      <c r="F724" s="19" t="n"/>
      <c r="G724" s="19" t="n"/>
      <c r="H724" s="19" t="n"/>
      <c r="I724" s="19" t="n"/>
      <c r="J724" s="38">
        <f>IF(C724="","",N(E724)*N(F724)+N(G724)-N(I724))</f>
        <v/>
      </c>
      <c r="K724" s="38">
        <f>IF(C724="","",IFERROR(J724*VLOOKUP(D724,Settings!$B$11:$E$18,2,0)+VLOOKUP(D724,Settings!$B$11:$E$18,3,0)+J724*VLOOKUP(D724,Settings!$B$11:$E$18,4,0),0))</f>
        <v/>
      </c>
      <c r="L724" s="38">
        <f>IF(C724="","",N(E724)*IFERROR(VLOOKUP(C724,Products!$B$7:$E$156,4,0),0))</f>
        <v/>
      </c>
      <c r="M724" s="38">
        <f>IF(C724="","",J724-K724-L724-N(H724))</f>
        <v/>
      </c>
      <c r="N724" s="51">
        <f>IF(OR(C724="",N(J724)=0),"",M724/J724)</f>
        <v/>
      </c>
    </row>
    <row r="725" hidden="1">
      <c r="B725" s="53" t="n"/>
      <c r="C725" s="13" t="n"/>
      <c r="D725" s="13" t="n"/>
      <c r="E725" s="14" t="n"/>
      <c r="F725" s="19" t="n"/>
      <c r="G725" s="19" t="n"/>
      <c r="H725" s="19" t="n"/>
      <c r="I725" s="19" t="n"/>
      <c r="J725" s="38">
        <f>IF(C725="","",N(E725)*N(F725)+N(G725)-N(I725))</f>
        <v/>
      </c>
      <c r="K725" s="38">
        <f>IF(C725="","",IFERROR(J725*VLOOKUP(D725,Settings!$B$11:$E$18,2,0)+VLOOKUP(D725,Settings!$B$11:$E$18,3,0)+J725*VLOOKUP(D725,Settings!$B$11:$E$18,4,0),0))</f>
        <v/>
      </c>
      <c r="L725" s="38">
        <f>IF(C725="","",N(E725)*IFERROR(VLOOKUP(C725,Products!$B$7:$E$156,4,0),0))</f>
        <v/>
      </c>
      <c r="M725" s="38">
        <f>IF(C725="","",J725-K725-L725-N(H725))</f>
        <v/>
      </c>
      <c r="N725" s="51">
        <f>IF(OR(C725="",N(J725)=0),"",M725/J725)</f>
        <v/>
      </c>
    </row>
    <row r="726" hidden="1">
      <c r="B726" s="53" t="n"/>
      <c r="C726" s="13" t="n"/>
      <c r="D726" s="13" t="n"/>
      <c r="E726" s="14" t="n"/>
      <c r="F726" s="19" t="n"/>
      <c r="G726" s="19" t="n"/>
      <c r="H726" s="19" t="n"/>
      <c r="I726" s="19" t="n"/>
      <c r="J726" s="38">
        <f>IF(C726="","",N(E726)*N(F726)+N(G726)-N(I726))</f>
        <v/>
      </c>
      <c r="K726" s="38">
        <f>IF(C726="","",IFERROR(J726*VLOOKUP(D726,Settings!$B$11:$E$18,2,0)+VLOOKUP(D726,Settings!$B$11:$E$18,3,0)+J726*VLOOKUP(D726,Settings!$B$11:$E$18,4,0),0))</f>
        <v/>
      </c>
      <c r="L726" s="38">
        <f>IF(C726="","",N(E726)*IFERROR(VLOOKUP(C726,Products!$B$7:$E$156,4,0),0))</f>
        <v/>
      </c>
      <c r="M726" s="38">
        <f>IF(C726="","",J726-K726-L726-N(H726))</f>
        <v/>
      </c>
      <c r="N726" s="51">
        <f>IF(OR(C726="",N(J726)=0),"",M726/J726)</f>
        <v/>
      </c>
    </row>
    <row r="727" hidden="1">
      <c r="B727" s="53" t="n"/>
      <c r="C727" s="13" t="n"/>
      <c r="D727" s="13" t="n"/>
      <c r="E727" s="14" t="n"/>
      <c r="F727" s="19" t="n"/>
      <c r="G727" s="19" t="n"/>
      <c r="H727" s="19" t="n"/>
      <c r="I727" s="19" t="n"/>
      <c r="J727" s="38">
        <f>IF(C727="","",N(E727)*N(F727)+N(G727)-N(I727))</f>
        <v/>
      </c>
      <c r="K727" s="38">
        <f>IF(C727="","",IFERROR(J727*VLOOKUP(D727,Settings!$B$11:$E$18,2,0)+VLOOKUP(D727,Settings!$B$11:$E$18,3,0)+J727*VLOOKUP(D727,Settings!$B$11:$E$18,4,0),0))</f>
        <v/>
      </c>
      <c r="L727" s="38">
        <f>IF(C727="","",N(E727)*IFERROR(VLOOKUP(C727,Products!$B$7:$E$156,4,0),0))</f>
        <v/>
      </c>
      <c r="M727" s="38">
        <f>IF(C727="","",J727-K727-L727-N(H727))</f>
        <v/>
      </c>
      <c r="N727" s="51">
        <f>IF(OR(C727="",N(J727)=0),"",M727/J727)</f>
        <v/>
      </c>
    </row>
    <row r="728" hidden="1">
      <c r="B728" s="53" t="n"/>
      <c r="C728" s="13" t="n"/>
      <c r="D728" s="13" t="n"/>
      <c r="E728" s="14" t="n"/>
      <c r="F728" s="19" t="n"/>
      <c r="G728" s="19" t="n"/>
      <c r="H728" s="19" t="n"/>
      <c r="I728" s="19" t="n"/>
      <c r="J728" s="38">
        <f>IF(C728="","",N(E728)*N(F728)+N(G728)-N(I728))</f>
        <v/>
      </c>
      <c r="K728" s="38">
        <f>IF(C728="","",IFERROR(J728*VLOOKUP(D728,Settings!$B$11:$E$18,2,0)+VLOOKUP(D728,Settings!$B$11:$E$18,3,0)+J728*VLOOKUP(D728,Settings!$B$11:$E$18,4,0),0))</f>
        <v/>
      </c>
      <c r="L728" s="38">
        <f>IF(C728="","",N(E728)*IFERROR(VLOOKUP(C728,Products!$B$7:$E$156,4,0),0))</f>
        <v/>
      </c>
      <c r="M728" s="38">
        <f>IF(C728="","",J728-K728-L728-N(H728))</f>
        <v/>
      </c>
      <c r="N728" s="51">
        <f>IF(OR(C728="",N(J728)=0),"",M728/J728)</f>
        <v/>
      </c>
    </row>
    <row r="729" hidden="1">
      <c r="B729" s="53" t="n"/>
      <c r="C729" s="13" t="n"/>
      <c r="D729" s="13" t="n"/>
      <c r="E729" s="14" t="n"/>
      <c r="F729" s="19" t="n"/>
      <c r="G729" s="19" t="n"/>
      <c r="H729" s="19" t="n"/>
      <c r="I729" s="19" t="n"/>
      <c r="J729" s="38">
        <f>IF(C729="","",N(E729)*N(F729)+N(G729)-N(I729))</f>
        <v/>
      </c>
      <c r="K729" s="38">
        <f>IF(C729="","",IFERROR(J729*VLOOKUP(D729,Settings!$B$11:$E$18,2,0)+VLOOKUP(D729,Settings!$B$11:$E$18,3,0)+J729*VLOOKUP(D729,Settings!$B$11:$E$18,4,0),0))</f>
        <v/>
      </c>
      <c r="L729" s="38">
        <f>IF(C729="","",N(E729)*IFERROR(VLOOKUP(C729,Products!$B$7:$E$156,4,0),0))</f>
        <v/>
      </c>
      <c r="M729" s="38">
        <f>IF(C729="","",J729-K729-L729-N(H729))</f>
        <v/>
      </c>
      <c r="N729" s="51">
        <f>IF(OR(C729="",N(J729)=0),"",M729/J729)</f>
        <v/>
      </c>
    </row>
    <row r="730" hidden="1">
      <c r="B730" s="53" t="n"/>
      <c r="C730" s="13" t="n"/>
      <c r="D730" s="13" t="n"/>
      <c r="E730" s="14" t="n"/>
      <c r="F730" s="19" t="n"/>
      <c r="G730" s="19" t="n"/>
      <c r="H730" s="19" t="n"/>
      <c r="I730" s="19" t="n"/>
      <c r="J730" s="38">
        <f>IF(C730="","",N(E730)*N(F730)+N(G730)-N(I730))</f>
        <v/>
      </c>
      <c r="K730" s="38">
        <f>IF(C730="","",IFERROR(J730*VLOOKUP(D730,Settings!$B$11:$E$18,2,0)+VLOOKUP(D730,Settings!$B$11:$E$18,3,0)+J730*VLOOKUP(D730,Settings!$B$11:$E$18,4,0),0))</f>
        <v/>
      </c>
      <c r="L730" s="38">
        <f>IF(C730="","",N(E730)*IFERROR(VLOOKUP(C730,Products!$B$7:$E$156,4,0),0))</f>
        <v/>
      </c>
      <c r="M730" s="38">
        <f>IF(C730="","",J730-K730-L730-N(H730))</f>
        <v/>
      </c>
      <c r="N730" s="51">
        <f>IF(OR(C730="",N(J730)=0),"",M730/J730)</f>
        <v/>
      </c>
    </row>
    <row r="731" hidden="1">
      <c r="B731" s="53" t="n"/>
      <c r="C731" s="13" t="n"/>
      <c r="D731" s="13" t="n"/>
      <c r="E731" s="14" t="n"/>
      <c r="F731" s="19" t="n"/>
      <c r="G731" s="19" t="n"/>
      <c r="H731" s="19" t="n"/>
      <c r="I731" s="19" t="n"/>
      <c r="J731" s="38">
        <f>IF(C731="","",N(E731)*N(F731)+N(G731)-N(I731))</f>
        <v/>
      </c>
      <c r="K731" s="38">
        <f>IF(C731="","",IFERROR(J731*VLOOKUP(D731,Settings!$B$11:$E$18,2,0)+VLOOKUP(D731,Settings!$B$11:$E$18,3,0)+J731*VLOOKUP(D731,Settings!$B$11:$E$18,4,0),0))</f>
        <v/>
      </c>
      <c r="L731" s="38">
        <f>IF(C731="","",N(E731)*IFERROR(VLOOKUP(C731,Products!$B$7:$E$156,4,0),0))</f>
        <v/>
      </c>
      <c r="M731" s="38">
        <f>IF(C731="","",J731-K731-L731-N(H731))</f>
        <v/>
      </c>
      <c r="N731" s="51">
        <f>IF(OR(C731="",N(J731)=0),"",M731/J731)</f>
        <v/>
      </c>
    </row>
    <row r="732" hidden="1">
      <c r="B732" s="53" t="n"/>
      <c r="C732" s="13" t="n"/>
      <c r="D732" s="13" t="n"/>
      <c r="E732" s="14" t="n"/>
      <c r="F732" s="19" t="n"/>
      <c r="G732" s="19" t="n"/>
      <c r="H732" s="19" t="n"/>
      <c r="I732" s="19" t="n"/>
      <c r="J732" s="38">
        <f>IF(C732="","",N(E732)*N(F732)+N(G732)-N(I732))</f>
        <v/>
      </c>
      <c r="K732" s="38">
        <f>IF(C732="","",IFERROR(J732*VLOOKUP(D732,Settings!$B$11:$E$18,2,0)+VLOOKUP(D732,Settings!$B$11:$E$18,3,0)+J732*VLOOKUP(D732,Settings!$B$11:$E$18,4,0),0))</f>
        <v/>
      </c>
      <c r="L732" s="38">
        <f>IF(C732="","",N(E732)*IFERROR(VLOOKUP(C732,Products!$B$7:$E$156,4,0),0))</f>
        <v/>
      </c>
      <c r="M732" s="38">
        <f>IF(C732="","",J732-K732-L732-N(H732))</f>
        <v/>
      </c>
      <c r="N732" s="51">
        <f>IF(OR(C732="",N(J732)=0),"",M732/J732)</f>
        <v/>
      </c>
    </row>
    <row r="733" hidden="1">
      <c r="B733" s="53" t="n"/>
      <c r="C733" s="13" t="n"/>
      <c r="D733" s="13" t="n"/>
      <c r="E733" s="14" t="n"/>
      <c r="F733" s="19" t="n"/>
      <c r="G733" s="19" t="n"/>
      <c r="H733" s="19" t="n"/>
      <c r="I733" s="19" t="n"/>
      <c r="J733" s="38">
        <f>IF(C733="","",N(E733)*N(F733)+N(G733)-N(I733))</f>
        <v/>
      </c>
      <c r="K733" s="38">
        <f>IF(C733="","",IFERROR(J733*VLOOKUP(D733,Settings!$B$11:$E$18,2,0)+VLOOKUP(D733,Settings!$B$11:$E$18,3,0)+J733*VLOOKUP(D733,Settings!$B$11:$E$18,4,0),0))</f>
        <v/>
      </c>
      <c r="L733" s="38">
        <f>IF(C733="","",N(E733)*IFERROR(VLOOKUP(C733,Products!$B$7:$E$156,4,0),0))</f>
        <v/>
      </c>
      <c r="M733" s="38">
        <f>IF(C733="","",J733-K733-L733-N(H733))</f>
        <v/>
      </c>
      <c r="N733" s="51">
        <f>IF(OR(C733="",N(J733)=0),"",M733/J733)</f>
        <v/>
      </c>
    </row>
    <row r="734" hidden="1">
      <c r="B734" s="53" t="n"/>
      <c r="C734" s="13" t="n"/>
      <c r="D734" s="13" t="n"/>
      <c r="E734" s="14" t="n"/>
      <c r="F734" s="19" t="n"/>
      <c r="G734" s="19" t="n"/>
      <c r="H734" s="19" t="n"/>
      <c r="I734" s="19" t="n"/>
      <c r="J734" s="38">
        <f>IF(C734="","",N(E734)*N(F734)+N(G734)-N(I734))</f>
        <v/>
      </c>
      <c r="K734" s="38">
        <f>IF(C734="","",IFERROR(J734*VLOOKUP(D734,Settings!$B$11:$E$18,2,0)+VLOOKUP(D734,Settings!$B$11:$E$18,3,0)+J734*VLOOKUP(D734,Settings!$B$11:$E$18,4,0),0))</f>
        <v/>
      </c>
      <c r="L734" s="38">
        <f>IF(C734="","",N(E734)*IFERROR(VLOOKUP(C734,Products!$B$7:$E$156,4,0),0))</f>
        <v/>
      </c>
      <c r="M734" s="38">
        <f>IF(C734="","",J734-K734-L734-N(H734))</f>
        <v/>
      </c>
      <c r="N734" s="51">
        <f>IF(OR(C734="",N(J734)=0),"",M734/J734)</f>
        <v/>
      </c>
    </row>
    <row r="735" hidden="1">
      <c r="B735" s="53" t="n"/>
      <c r="C735" s="13" t="n"/>
      <c r="D735" s="13" t="n"/>
      <c r="E735" s="14" t="n"/>
      <c r="F735" s="19" t="n"/>
      <c r="G735" s="19" t="n"/>
      <c r="H735" s="19" t="n"/>
      <c r="I735" s="19" t="n"/>
      <c r="J735" s="38">
        <f>IF(C735="","",N(E735)*N(F735)+N(G735)-N(I735))</f>
        <v/>
      </c>
      <c r="K735" s="38">
        <f>IF(C735="","",IFERROR(J735*VLOOKUP(D735,Settings!$B$11:$E$18,2,0)+VLOOKUP(D735,Settings!$B$11:$E$18,3,0)+J735*VLOOKUP(D735,Settings!$B$11:$E$18,4,0),0))</f>
        <v/>
      </c>
      <c r="L735" s="38">
        <f>IF(C735="","",N(E735)*IFERROR(VLOOKUP(C735,Products!$B$7:$E$156,4,0),0))</f>
        <v/>
      </c>
      <c r="M735" s="38">
        <f>IF(C735="","",J735-K735-L735-N(H735))</f>
        <v/>
      </c>
      <c r="N735" s="51">
        <f>IF(OR(C735="",N(J735)=0),"",M735/J735)</f>
        <v/>
      </c>
    </row>
    <row r="736" hidden="1">
      <c r="B736" s="53" t="n"/>
      <c r="C736" s="13" t="n"/>
      <c r="D736" s="13" t="n"/>
      <c r="E736" s="14" t="n"/>
      <c r="F736" s="19" t="n"/>
      <c r="G736" s="19" t="n"/>
      <c r="H736" s="19" t="n"/>
      <c r="I736" s="19" t="n"/>
      <c r="J736" s="38">
        <f>IF(C736="","",N(E736)*N(F736)+N(G736)-N(I736))</f>
        <v/>
      </c>
      <c r="K736" s="38">
        <f>IF(C736="","",IFERROR(J736*VLOOKUP(D736,Settings!$B$11:$E$18,2,0)+VLOOKUP(D736,Settings!$B$11:$E$18,3,0)+J736*VLOOKUP(D736,Settings!$B$11:$E$18,4,0),0))</f>
        <v/>
      </c>
      <c r="L736" s="38">
        <f>IF(C736="","",N(E736)*IFERROR(VLOOKUP(C736,Products!$B$7:$E$156,4,0),0))</f>
        <v/>
      </c>
      <c r="M736" s="38">
        <f>IF(C736="","",J736-K736-L736-N(H736))</f>
        <v/>
      </c>
      <c r="N736" s="51">
        <f>IF(OR(C736="",N(J736)=0),"",M736/J736)</f>
        <v/>
      </c>
    </row>
    <row r="737" hidden="1">
      <c r="B737" s="53" t="n"/>
      <c r="C737" s="13" t="n"/>
      <c r="D737" s="13" t="n"/>
      <c r="E737" s="14" t="n"/>
      <c r="F737" s="19" t="n"/>
      <c r="G737" s="19" t="n"/>
      <c r="H737" s="19" t="n"/>
      <c r="I737" s="19" t="n"/>
      <c r="J737" s="38">
        <f>IF(C737="","",N(E737)*N(F737)+N(G737)-N(I737))</f>
        <v/>
      </c>
      <c r="K737" s="38">
        <f>IF(C737="","",IFERROR(J737*VLOOKUP(D737,Settings!$B$11:$E$18,2,0)+VLOOKUP(D737,Settings!$B$11:$E$18,3,0)+J737*VLOOKUP(D737,Settings!$B$11:$E$18,4,0),0))</f>
        <v/>
      </c>
      <c r="L737" s="38">
        <f>IF(C737="","",N(E737)*IFERROR(VLOOKUP(C737,Products!$B$7:$E$156,4,0),0))</f>
        <v/>
      </c>
      <c r="M737" s="38">
        <f>IF(C737="","",J737-K737-L737-N(H737))</f>
        <v/>
      </c>
      <c r="N737" s="51">
        <f>IF(OR(C737="",N(J737)=0),"",M737/J737)</f>
        <v/>
      </c>
    </row>
    <row r="738" hidden="1">
      <c r="B738" s="53" t="n"/>
      <c r="C738" s="13" t="n"/>
      <c r="D738" s="13" t="n"/>
      <c r="E738" s="14" t="n"/>
      <c r="F738" s="19" t="n"/>
      <c r="G738" s="19" t="n"/>
      <c r="H738" s="19" t="n"/>
      <c r="I738" s="19" t="n"/>
      <c r="J738" s="38">
        <f>IF(C738="","",N(E738)*N(F738)+N(G738)-N(I738))</f>
        <v/>
      </c>
      <c r="K738" s="38">
        <f>IF(C738="","",IFERROR(J738*VLOOKUP(D738,Settings!$B$11:$E$18,2,0)+VLOOKUP(D738,Settings!$B$11:$E$18,3,0)+J738*VLOOKUP(D738,Settings!$B$11:$E$18,4,0),0))</f>
        <v/>
      </c>
      <c r="L738" s="38">
        <f>IF(C738="","",N(E738)*IFERROR(VLOOKUP(C738,Products!$B$7:$E$156,4,0),0))</f>
        <v/>
      </c>
      <c r="M738" s="38">
        <f>IF(C738="","",J738-K738-L738-N(H738))</f>
        <v/>
      </c>
      <c r="N738" s="51">
        <f>IF(OR(C738="",N(J738)=0),"",M738/J738)</f>
        <v/>
      </c>
    </row>
    <row r="739" hidden="1">
      <c r="B739" s="53" t="n"/>
      <c r="C739" s="13" t="n"/>
      <c r="D739" s="13" t="n"/>
      <c r="E739" s="14" t="n"/>
      <c r="F739" s="19" t="n"/>
      <c r="G739" s="19" t="n"/>
      <c r="H739" s="19" t="n"/>
      <c r="I739" s="19" t="n"/>
      <c r="J739" s="38">
        <f>IF(C739="","",N(E739)*N(F739)+N(G739)-N(I739))</f>
        <v/>
      </c>
      <c r="K739" s="38">
        <f>IF(C739="","",IFERROR(J739*VLOOKUP(D739,Settings!$B$11:$E$18,2,0)+VLOOKUP(D739,Settings!$B$11:$E$18,3,0)+J739*VLOOKUP(D739,Settings!$B$11:$E$18,4,0),0))</f>
        <v/>
      </c>
      <c r="L739" s="38">
        <f>IF(C739="","",N(E739)*IFERROR(VLOOKUP(C739,Products!$B$7:$E$156,4,0),0))</f>
        <v/>
      </c>
      <c r="M739" s="38">
        <f>IF(C739="","",J739-K739-L739-N(H739))</f>
        <v/>
      </c>
      <c r="N739" s="51">
        <f>IF(OR(C739="",N(J739)=0),"",M739/J739)</f>
        <v/>
      </c>
    </row>
    <row r="740" hidden="1">
      <c r="B740" s="53" t="n"/>
      <c r="C740" s="13" t="n"/>
      <c r="D740" s="13" t="n"/>
      <c r="E740" s="14" t="n"/>
      <c r="F740" s="19" t="n"/>
      <c r="G740" s="19" t="n"/>
      <c r="H740" s="19" t="n"/>
      <c r="I740" s="19" t="n"/>
      <c r="J740" s="38">
        <f>IF(C740="","",N(E740)*N(F740)+N(G740)-N(I740))</f>
        <v/>
      </c>
      <c r="K740" s="38">
        <f>IF(C740="","",IFERROR(J740*VLOOKUP(D740,Settings!$B$11:$E$18,2,0)+VLOOKUP(D740,Settings!$B$11:$E$18,3,0)+J740*VLOOKUP(D740,Settings!$B$11:$E$18,4,0),0))</f>
        <v/>
      </c>
      <c r="L740" s="38">
        <f>IF(C740="","",N(E740)*IFERROR(VLOOKUP(C740,Products!$B$7:$E$156,4,0),0))</f>
        <v/>
      </c>
      <c r="M740" s="38">
        <f>IF(C740="","",J740-K740-L740-N(H740))</f>
        <v/>
      </c>
      <c r="N740" s="51">
        <f>IF(OR(C740="",N(J740)=0),"",M740/J740)</f>
        <v/>
      </c>
    </row>
    <row r="741" hidden="1">
      <c r="B741" s="53" t="n"/>
      <c r="C741" s="13" t="n"/>
      <c r="D741" s="13" t="n"/>
      <c r="E741" s="14" t="n"/>
      <c r="F741" s="19" t="n"/>
      <c r="G741" s="19" t="n"/>
      <c r="H741" s="19" t="n"/>
      <c r="I741" s="19" t="n"/>
      <c r="J741" s="38">
        <f>IF(C741="","",N(E741)*N(F741)+N(G741)-N(I741))</f>
        <v/>
      </c>
      <c r="K741" s="38">
        <f>IF(C741="","",IFERROR(J741*VLOOKUP(D741,Settings!$B$11:$E$18,2,0)+VLOOKUP(D741,Settings!$B$11:$E$18,3,0)+J741*VLOOKUP(D741,Settings!$B$11:$E$18,4,0),0))</f>
        <v/>
      </c>
      <c r="L741" s="38">
        <f>IF(C741="","",N(E741)*IFERROR(VLOOKUP(C741,Products!$B$7:$E$156,4,0),0))</f>
        <v/>
      </c>
      <c r="M741" s="38">
        <f>IF(C741="","",J741-K741-L741-N(H741))</f>
        <v/>
      </c>
      <c r="N741" s="51">
        <f>IF(OR(C741="",N(J741)=0),"",M741/J741)</f>
        <v/>
      </c>
    </row>
    <row r="742" hidden="1">
      <c r="B742" s="53" t="n"/>
      <c r="C742" s="13" t="n"/>
      <c r="D742" s="13" t="n"/>
      <c r="E742" s="14" t="n"/>
      <c r="F742" s="19" t="n"/>
      <c r="G742" s="19" t="n"/>
      <c r="H742" s="19" t="n"/>
      <c r="I742" s="19" t="n"/>
      <c r="J742" s="38">
        <f>IF(C742="","",N(E742)*N(F742)+N(G742)-N(I742))</f>
        <v/>
      </c>
      <c r="K742" s="38">
        <f>IF(C742="","",IFERROR(J742*VLOOKUP(D742,Settings!$B$11:$E$18,2,0)+VLOOKUP(D742,Settings!$B$11:$E$18,3,0)+J742*VLOOKUP(D742,Settings!$B$11:$E$18,4,0),0))</f>
        <v/>
      </c>
      <c r="L742" s="38">
        <f>IF(C742="","",N(E742)*IFERROR(VLOOKUP(C742,Products!$B$7:$E$156,4,0),0))</f>
        <v/>
      </c>
      <c r="M742" s="38">
        <f>IF(C742="","",J742-K742-L742-N(H742))</f>
        <v/>
      </c>
      <c r="N742" s="51">
        <f>IF(OR(C742="",N(J742)=0),"",M742/J742)</f>
        <v/>
      </c>
    </row>
    <row r="743" hidden="1">
      <c r="B743" s="53" t="n"/>
      <c r="C743" s="13" t="n"/>
      <c r="D743" s="13" t="n"/>
      <c r="E743" s="14" t="n"/>
      <c r="F743" s="19" t="n"/>
      <c r="G743" s="19" t="n"/>
      <c r="H743" s="19" t="n"/>
      <c r="I743" s="19" t="n"/>
      <c r="J743" s="38">
        <f>IF(C743="","",N(E743)*N(F743)+N(G743)-N(I743))</f>
        <v/>
      </c>
      <c r="K743" s="38">
        <f>IF(C743="","",IFERROR(J743*VLOOKUP(D743,Settings!$B$11:$E$18,2,0)+VLOOKUP(D743,Settings!$B$11:$E$18,3,0)+J743*VLOOKUP(D743,Settings!$B$11:$E$18,4,0),0))</f>
        <v/>
      </c>
      <c r="L743" s="38">
        <f>IF(C743="","",N(E743)*IFERROR(VLOOKUP(C743,Products!$B$7:$E$156,4,0),0))</f>
        <v/>
      </c>
      <c r="M743" s="38">
        <f>IF(C743="","",J743-K743-L743-N(H743))</f>
        <v/>
      </c>
      <c r="N743" s="51">
        <f>IF(OR(C743="",N(J743)=0),"",M743/J743)</f>
        <v/>
      </c>
    </row>
    <row r="744" hidden="1">
      <c r="B744" s="53" t="n"/>
      <c r="C744" s="13" t="n"/>
      <c r="D744" s="13" t="n"/>
      <c r="E744" s="14" t="n"/>
      <c r="F744" s="19" t="n"/>
      <c r="G744" s="19" t="n"/>
      <c r="H744" s="19" t="n"/>
      <c r="I744" s="19" t="n"/>
      <c r="J744" s="38">
        <f>IF(C744="","",N(E744)*N(F744)+N(G744)-N(I744))</f>
        <v/>
      </c>
      <c r="K744" s="38">
        <f>IF(C744="","",IFERROR(J744*VLOOKUP(D744,Settings!$B$11:$E$18,2,0)+VLOOKUP(D744,Settings!$B$11:$E$18,3,0)+J744*VLOOKUP(D744,Settings!$B$11:$E$18,4,0),0))</f>
        <v/>
      </c>
      <c r="L744" s="38">
        <f>IF(C744="","",N(E744)*IFERROR(VLOOKUP(C744,Products!$B$7:$E$156,4,0),0))</f>
        <v/>
      </c>
      <c r="M744" s="38">
        <f>IF(C744="","",J744-K744-L744-N(H744))</f>
        <v/>
      </c>
      <c r="N744" s="51">
        <f>IF(OR(C744="",N(J744)=0),"",M744/J744)</f>
        <v/>
      </c>
    </row>
    <row r="745" hidden="1">
      <c r="B745" s="53" t="n"/>
      <c r="C745" s="13" t="n"/>
      <c r="D745" s="13" t="n"/>
      <c r="E745" s="14" t="n"/>
      <c r="F745" s="19" t="n"/>
      <c r="G745" s="19" t="n"/>
      <c r="H745" s="19" t="n"/>
      <c r="I745" s="19" t="n"/>
      <c r="J745" s="38">
        <f>IF(C745="","",N(E745)*N(F745)+N(G745)-N(I745))</f>
        <v/>
      </c>
      <c r="K745" s="38">
        <f>IF(C745="","",IFERROR(J745*VLOOKUP(D745,Settings!$B$11:$E$18,2,0)+VLOOKUP(D745,Settings!$B$11:$E$18,3,0)+J745*VLOOKUP(D745,Settings!$B$11:$E$18,4,0),0))</f>
        <v/>
      </c>
      <c r="L745" s="38">
        <f>IF(C745="","",N(E745)*IFERROR(VLOOKUP(C745,Products!$B$7:$E$156,4,0),0))</f>
        <v/>
      </c>
      <c r="M745" s="38">
        <f>IF(C745="","",J745-K745-L745-N(H745))</f>
        <v/>
      </c>
      <c r="N745" s="51">
        <f>IF(OR(C745="",N(J745)=0),"",M745/J745)</f>
        <v/>
      </c>
    </row>
    <row r="746" hidden="1">
      <c r="B746" s="53" t="n"/>
      <c r="C746" s="13" t="n"/>
      <c r="D746" s="13" t="n"/>
      <c r="E746" s="14" t="n"/>
      <c r="F746" s="19" t="n"/>
      <c r="G746" s="19" t="n"/>
      <c r="H746" s="19" t="n"/>
      <c r="I746" s="19" t="n"/>
      <c r="J746" s="38">
        <f>IF(C746="","",N(E746)*N(F746)+N(G746)-N(I746))</f>
        <v/>
      </c>
      <c r="K746" s="38">
        <f>IF(C746="","",IFERROR(J746*VLOOKUP(D746,Settings!$B$11:$E$18,2,0)+VLOOKUP(D746,Settings!$B$11:$E$18,3,0)+J746*VLOOKUP(D746,Settings!$B$11:$E$18,4,0),0))</f>
        <v/>
      </c>
      <c r="L746" s="38">
        <f>IF(C746="","",N(E746)*IFERROR(VLOOKUP(C746,Products!$B$7:$E$156,4,0),0))</f>
        <v/>
      </c>
      <c r="M746" s="38">
        <f>IF(C746="","",J746-K746-L746-N(H746))</f>
        <v/>
      </c>
      <c r="N746" s="51">
        <f>IF(OR(C746="",N(J746)=0),"",M746/J746)</f>
        <v/>
      </c>
    </row>
    <row r="747" hidden="1">
      <c r="B747" s="53" t="n"/>
      <c r="C747" s="13" t="n"/>
      <c r="D747" s="13" t="n"/>
      <c r="E747" s="14" t="n"/>
      <c r="F747" s="19" t="n"/>
      <c r="G747" s="19" t="n"/>
      <c r="H747" s="19" t="n"/>
      <c r="I747" s="19" t="n"/>
      <c r="J747" s="38">
        <f>IF(C747="","",N(E747)*N(F747)+N(G747)-N(I747))</f>
        <v/>
      </c>
      <c r="K747" s="38">
        <f>IF(C747="","",IFERROR(J747*VLOOKUP(D747,Settings!$B$11:$E$18,2,0)+VLOOKUP(D747,Settings!$B$11:$E$18,3,0)+J747*VLOOKUP(D747,Settings!$B$11:$E$18,4,0),0))</f>
        <v/>
      </c>
      <c r="L747" s="38">
        <f>IF(C747="","",N(E747)*IFERROR(VLOOKUP(C747,Products!$B$7:$E$156,4,0),0))</f>
        <v/>
      </c>
      <c r="M747" s="38">
        <f>IF(C747="","",J747-K747-L747-N(H747))</f>
        <v/>
      </c>
      <c r="N747" s="51">
        <f>IF(OR(C747="",N(J747)=0),"",M747/J747)</f>
        <v/>
      </c>
    </row>
    <row r="748" hidden="1">
      <c r="B748" s="53" t="n"/>
      <c r="C748" s="13" t="n"/>
      <c r="D748" s="13" t="n"/>
      <c r="E748" s="14" t="n"/>
      <c r="F748" s="19" t="n"/>
      <c r="G748" s="19" t="n"/>
      <c r="H748" s="19" t="n"/>
      <c r="I748" s="19" t="n"/>
      <c r="J748" s="38">
        <f>IF(C748="","",N(E748)*N(F748)+N(G748)-N(I748))</f>
        <v/>
      </c>
      <c r="K748" s="38">
        <f>IF(C748="","",IFERROR(J748*VLOOKUP(D748,Settings!$B$11:$E$18,2,0)+VLOOKUP(D748,Settings!$B$11:$E$18,3,0)+J748*VLOOKUP(D748,Settings!$B$11:$E$18,4,0),0))</f>
        <v/>
      </c>
      <c r="L748" s="38">
        <f>IF(C748="","",N(E748)*IFERROR(VLOOKUP(C748,Products!$B$7:$E$156,4,0),0))</f>
        <v/>
      </c>
      <c r="M748" s="38">
        <f>IF(C748="","",J748-K748-L748-N(H748))</f>
        <v/>
      </c>
      <c r="N748" s="51">
        <f>IF(OR(C748="",N(J748)=0),"",M748/J748)</f>
        <v/>
      </c>
    </row>
    <row r="749" hidden="1">
      <c r="B749" s="53" t="n"/>
      <c r="C749" s="13" t="n"/>
      <c r="D749" s="13" t="n"/>
      <c r="E749" s="14" t="n"/>
      <c r="F749" s="19" t="n"/>
      <c r="G749" s="19" t="n"/>
      <c r="H749" s="19" t="n"/>
      <c r="I749" s="19" t="n"/>
      <c r="J749" s="38">
        <f>IF(C749="","",N(E749)*N(F749)+N(G749)-N(I749))</f>
        <v/>
      </c>
      <c r="K749" s="38">
        <f>IF(C749="","",IFERROR(J749*VLOOKUP(D749,Settings!$B$11:$E$18,2,0)+VLOOKUP(D749,Settings!$B$11:$E$18,3,0)+J749*VLOOKUP(D749,Settings!$B$11:$E$18,4,0),0))</f>
        <v/>
      </c>
      <c r="L749" s="38">
        <f>IF(C749="","",N(E749)*IFERROR(VLOOKUP(C749,Products!$B$7:$E$156,4,0),0))</f>
        <v/>
      </c>
      <c r="M749" s="38">
        <f>IF(C749="","",J749-K749-L749-N(H749))</f>
        <v/>
      </c>
      <c r="N749" s="51">
        <f>IF(OR(C749="",N(J749)=0),"",M749/J749)</f>
        <v/>
      </c>
    </row>
    <row r="750" hidden="1">
      <c r="B750" s="53" t="n"/>
      <c r="C750" s="13" t="n"/>
      <c r="D750" s="13" t="n"/>
      <c r="E750" s="14" t="n"/>
      <c r="F750" s="19" t="n"/>
      <c r="G750" s="19" t="n"/>
      <c r="H750" s="19" t="n"/>
      <c r="I750" s="19" t="n"/>
      <c r="J750" s="38">
        <f>IF(C750="","",N(E750)*N(F750)+N(G750)-N(I750))</f>
        <v/>
      </c>
      <c r="K750" s="38">
        <f>IF(C750="","",IFERROR(J750*VLOOKUP(D750,Settings!$B$11:$E$18,2,0)+VLOOKUP(D750,Settings!$B$11:$E$18,3,0)+J750*VLOOKUP(D750,Settings!$B$11:$E$18,4,0),0))</f>
        <v/>
      </c>
      <c r="L750" s="38">
        <f>IF(C750="","",N(E750)*IFERROR(VLOOKUP(C750,Products!$B$7:$E$156,4,0),0))</f>
        <v/>
      </c>
      <c r="M750" s="38">
        <f>IF(C750="","",J750-K750-L750-N(H750))</f>
        <v/>
      </c>
      <c r="N750" s="51">
        <f>IF(OR(C750="",N(J750)=0),"",M750/J750)</f>
        <v/>
      </c>
    </row>
    <row r="751" hidden="1">
      <c r="B751" s="53" t="n"/>
      <c r="C751" s="13" t="n"/>
      <c r="D751" s="13" t="n"/>
      <c r="E751" s="14" t="n"/>
      <c r="F751" s="19" t="n"/>
      <c r="G751" s="19" t="n"/>
      <c r="H751" s="19" t="n"/>
      <c r="I751" s="19" t="n"/>
      <c r="J751" s="38">
        <f>IF(C751="","",N(E751)*N(F751)+N(G751)-N(I751))</f>
        <v/>
      </c>
      <c r="K751" s="38">
        <f>IF(C751="","",IFERROR(J751*VLOOKUP(D751,Settings!$B$11:$E$18,2,0)+VLOOKUP(D751,Settings!$B$11:$E$18,3,0)+J751*VLOOKUP(D751,Settings!$B$11:$E$18,4,0),0))</f>
        <v/>
      </c>
      <c r="L751" s="38">
        <f>IF(C751="","",N(E751)*IFERROR(VLOOKUP(C751,Products!$B$7:$E$156,4,0),0))</f>
        <v/>
      </c>
      <c r="M751" s="38">
        <f>IF(C751="","",J751-K751-L751-N(H751))</f>
        <v/>
      </c>
      <c r="N751" s="51">
        <f>IF(OR(C751="",N(J751)=0),"",M751/J751)</f>
        <v/>
      </c>
    </row>
    <row r="752" hidden="1">
      <c r="B752" s="53" t="n"/>
      <c r="C752" s="13" t="n"/>
      <c r="D752" s="13" t="n"/>
      <c r="E752" s="14" t="n"/>
      <c r="F752" s="19" t="n"/>
      <c r="G752" s="19" t="n"/>
      <c r="H752" s="19" t="n"/>
      <c r="I752" s="19" t="n"/>
      <c r="J752" s="38">
        <f>IF(C752="","",N(E752)*N(F752)+N(G752)-N(I752))</f>
        <v/>
      </c>
      <c r="K752" s="38">
        <f>IF(C752="","",IFERROR(J752*VLOOKUP(D752,Settings!$B$11:$E$18,2,0)+VLOOKUP(D752,Settings!$B$11:$E$18,3,0)+J752*VLOOKUP(D752,Settings!$B$11:$E$18,4,0),0))</f>
        <v/>
      </c>
      <c r="L752" s="38">
        <f>IF(C752="","",N(E752)*IFERROR(VLOOKUP(C752,Products!$B$7:$E$156,4,0),0))</f>
        <v/>
      </c>
      <c r="M752" s="38">
        <f>IF(C752="","",J752-K752-L752-N(H752))</f>
        <v/>
      </c>
      <c r="N752" s="51">
        <f>IF(OR(C752="",N(J752)=0),"",M752/J752)</f>
        <v/>
      </c>
    </row>
    <row r="753" hidden="1">
      <c r="B753" s="53" t="n"/>
      <c r="C753" s="13" t="n"/>
      <c r="D753" s="13" t="n"/>
      <c r="E753" s="14" t="n"/>
      <c r="F753" s="19" t="n"/>
      <c r="G753" s="19" t="n"/>
      <c r="H753" s="19" t="n"/>
      <c r="I753" s="19" t="n"/>
      <c r="J753" s="38">
        <f>IF(C753="","",N(E753)*N(F753)+N(G753)-N(I753))</f>
        <v/>
      </c>
      <c r="K753" s="38">
        <f>IF(C753="","",IFERROR(J753*VLOOKUP(D753,Settings!$B$11:$E$18,2,0)+VLOOKUP(D753,Settings!$B$11:$E$18,3,0)+J753*VLOOKUP(D753,Settings!$B$11:$E$18,4,0),0))</f>
        <v/>
      </c>
      <c r="L753" s="38">
        <f>IF(C753="","",N(E753)*IFERROR(VLOOKUP(C753,Products!$B$7:$E$156,4,0),0))</f>
        <v/>
      </c>
      <c r="M753" s="38">
        <f>IF(C753="","",J753-K753-L753-N(H753))</f>
        <v/>
      </c>
      <c r="N753" s="51">
        <f>IF(OR(C753="",N(J753)=0),"",M753/J753)</f>
        <v/>
      </c>
    </row>
    <row r="754" hidden="1">
      <c r="B754" s="53" t="n"/>
      <c r="C754" s="13" t="n"/>
      <c r="D754" s="13" t="n"/>
      <c r="E754" s="14" t="n"/>
      <c r="F754" s="19" t="n"/>
      <c r="G754" s="19" t="n"/>
      <c r="H754" s="19" t="n"/>
      <c r="I754" s="19" t="n"/>
      <c r="J754" s="38">
        <f>IF(C754="","",N(E754)*N(F754)+N(G754)-N(I754))</f>
        <v/>
      </c>
      <c r="K754" s="38">
        <f>IF(C754="","",IFERROR(J754*VLOOKUP(D754,Settings!$B$11:$E$18,2,0)+VLOOKUP(D754,Settings!$B$11:$E$18,3,0)+J754*VLOOKUP(D754,Settings!$B$11:$E$18,4,0),0))</f>
        <v/>
      </c>
      <c r="L754" s="38">
        <f>IF(C754="","",N(E754)*IFERROR(VLOOKUP(C754,Products!$B$7:$E$156,4,0),0))</f>
        <v/>
      </c>
      <c r="M754" s="38">
        <f>IF(C754="","",J754-K754-L754-N(H754))</f>
        <v/>
      </c>
      <c r="N754" s="51">
        <f>IF(OR(C754="",N(J754)=0),"",M754/J754)</f>
        <v/>
      </c>
    </row>
    <row r="755" hidden="1">
      <c r="B755" s="53" t="n"/>
      <c r="C755" s="13" t="n"/>
      <c r="D755" s="13" t="n"/>
      <c r="E755" s="14" t="n"/>
      <c r="F755" s="19" t="n"/>
      <c r="G755" s="19" t="n"/>
      <c r="H755" s="19" t="n"/>
      <c r="I755" s="19" t="n"/>
      <c r="J755" s="38">
        <f>IF(C755="","",N(E755)*N(F755)+N(G755)-N(I755))</f>
        <v/>
      </c>
      <c r="K755" s="38">
        <f>IF(C755="","",IFERROR(J755*VLOOKUP(D755,Settings!$B$11:$E$18,2,0)+VLOOKUP(D755,Settings!$B$11:$E$18,3,0)+J755*VLOOKUP(D755,Settings!$B$11:$E$18,4,0),0))</f>
        <v/>
      </c>
      <c r="L755" s="38">
        <f>IF(C755="","",N(E755)*IFERROR(VLOOKUP(C755,Products!$B$7:$E$156,4,0),0))</f>
        <v/>
      </c>
      <c r="M755" s="38">
        <f>IF(C755="","",J755-K755-L755-N(H755))</f>
        <v/>
      </c>
      <c r="N755" s="51">
        <f>IF(OR(C755="",N(J755)=0),"",M755/J755)</f>
        <v/>
      </c>
    </row>
    <row r="756" hidden="1">
      <c r="B756" s="53" t="n"/>
      <c r="C756" s="13" t="n"/>
      <c r="D756" s="13" t="n"/>
      <c r="E756" s="14" t="n"/>
      <c r="F756" s="19" t="n"/>
      <c r="G756" s="19" t="n"/>
      <c r="H756" s="19" t="n"/>
      <c r="I756" s="19" t="n"/>
      <c r="J756" s="38">
        <f>IF(C756="","",N(E756)*N(F756)+N(G756)-N(I756))</f>
        <v/>
      </c>
      <c r="K756" s="38">
        <f>IF(C756="","",IFERROR(J756*VLOOKUP(D756,Settings!$B$11:$E$18,2,0)+VLOOKUP(D756,Settings!$B$11:$E$18,3,0)+J756*VLOOKUP(D756,Settings!$B$11:$E$18,4,0),0))</f>
        <v/>
      </c>
      <c r="L756" s="38">
        <f>IF(C756="","",N(E756)*IFERROR(VLOOKUP(C756,Products!$B$7:$E$156,4,0),0))</f>
        <v/>
      </c>
      <c r="M756" s="38">
        <f>IF(C756="","",J756-K756-L756-N(H756))</f>
        <v/>
      </c>
      <c r="N756" s="51">
        <f>IF(OR(C756="",N(J756)=0),"",M756/J756)</f>
        <v/>
      </c>
    </row>
    <row r="757" hidden="1">
      <c r="B757" s="53" t="n"/>
      <c r="C757" s="13" t="n"/>
      <c r="D757" s="13" t="n"/>
      <c r="E757" s="14" t="n"/>
      <c r="F757" s="19" t="n"/>
      <c r="G757" s="19" t="n"/>
      <c r="H757" s="19" t="n"/>
      <c r="I757" s="19" t="n"/>
      <c r="J757" s="38">
        <f>IF(C757="","",N(E757)*N(F757)+N(G757)-N(I757))</f>
        <v/>
      </c>
      <c r="K757" s="38">
        <f>IF(C757="","",IFERROR(J757*VLOOKUP(D757,Settings!$B$11:$E$18,2,0)+VLOOKUP(D757,Settings!$B$11:$E$18,3,0)+J757*VLOOKUP(D757,Settings!$B$11:$E$18,4,0),0))</f>
        <v/>
      </c>
      <c r="L757" s="38">
        <f>IF(C757="","",N(E757)*IFERROR(VLOOKUP(C757,Products!$B$7:$E$156,4,0),0))</f>
        <v/>
      </c>
      <c r="M757" s="38">
        <f>IF(C757="","",J757-K757-L757-N(H757))</f>
        <v/>
      </c>
      <c r="N757" s="51">
        <f>IF(OR(C757="",N(J757)=0),"",M757/J757)</f>
        <v/>
      </c>
    </row>
    <row r="758" hidden="1">
      <c r="B758" s="53" t="n"/>
      <c r="C758" s="13" t="n"/>
      <c r="D758" s="13" t="n"/>
      <c r="E758" s="14" t="n"/>
      <c r="F758" s="19" t="n"/>
      <c r="G758" s="19" t="n"/>
      <c r="H758" s="19" t="n"/>
      <c r="I758" s="19" t="n"/>
      <c r="J758" s="38">
        <f>IF(C758="","",N(E758)*N(F758)+N(G758)-N(I758))</f>
        <v/>
      </c>
      <c r="K758" s="38">
        <f>IF(C758="","",IFERROR(J758*VLOOKUP(D758,Settings!$B$11:$E$18,2,0)+VLOOKUP(D758,Settings!$B$11:$E$18,3,0)+J758*VLOOKUP(D758,Settings!$B$11:$E$18,4,0),0))</f>
        <v/>
      </c>
      <c r="L758" s="38">
        <f>IF(C758="","",N(E758)*IFERROR(VLOOKUP(C758,Products!$B$7:$E$156,4,0),0))</f>
        <v/>
      </c>
      <c r="M758" s="38">
        <f>IF(C758="","",J758-K758-L758-N(H758))</f>
        <v/>
      </c>
      <c r="N758" s="51">
        <f>IF(OR(C758="",N(J758)=0),"",M758/J758)</f>
        <v/>
      </c>
    </row>
    <row r="759" hidden="1">
      <c r="B759" s="53" t="n"/>
      <c r="C759" s="13" t="n"/>
      <c r="D759" s="13" t="n"/>
      <c r="E759" s="14" t="n"/>
      <c r="F759" s="19" t="n"/>
      <c r="G759" s="19" t="n"/>
      <c r="H759" s="19" t="n"/>
      <c r="I759" s="19" t="n"/>
      <c r="J759" s="38">
        <f>IF(C759="","",N(E759)*N(F759)+N(G759)-N(I759))</f>
        <v/>
      </c>
      <c r="K759" s="38">
        <f>IF(C759="","",IFERROR(J759*VLOOKUP(D759,Settings!$B$11:$E$18,2,0)+VLOOKUP(D759,Settings!$B$11:$E$18,3,0)+J759*VLOOKUP(D759,Settings!$B$11:$E$18,4,0),0))</f>
        <v/>
      </c>
      <c r="L759" s="38">
        <f>IF(C759="","",N(E759)*IFERROR(VLOOKUP(C759,Products!$B$7:$E$156,4,0),0))</f>
        <v/>
      </c>
      <c r="M759" s="38">
        <f>IF(C759="","",J759-K759-L759-N(H759))</f>
        <v/>
      </c>
      <c r="N759" s="51">
        <f>IF(OR(C759="",N(J759)=0),"",M759/J759)</f>
        <v/>
      </c>
    </row>
    <row r="760" hidden="1">
      <c r="B760" s="53" t="n"/>
      <c r="C760" s="13" t="n"/>
      <c r="D760" s="13" t="n"/>
      <c r="E760" s="14" t="n"/>
      <c r="F760" s="19" t="n"/>
      <c r="G760" s="19" t="n"/>
      <c r="H760" s="19" t="n"/>
      <c r="I760" s="19" t="n"/>
      <c r="J760" s="38">
        <f>IF(C760="","",N(E760)*N(F760)+N(G760)-N(I760))</f>
        <v/>
      </c>
      <c r="K760" s="38">
        <f>IF(C760="","",IFERROR(J760*VLOOKUP(D760,Settings!$B$11:$E$18,2,0)+VLOOKUP(D760,Settings!$B$11:$E$18,3,0)+J760*VLOOKUP(D760,Settings!$B$11:$E$18,4,0),0))</f>
        <v/>
      </c>
      <c r="L760" s="38">
        <f>IF(C760="","",N(E760)*IFERROR(VLOOKUP(C760,Products!$B$7:$E$156,4,0),0))</f>
        <v/>
      </c>
      <c r="M760" s="38">
        <f>IF(C760="","",J760-K760-L760-N(H760))</f>
        <v/>
      </c>
      <c r="N760" s="51">
        <f>IF(OR(C760="",N(J760)=0),"",M760/J760)</f>
        <v/>
      </c>
    </row>
    <row r="761" hidden="1">
      <c r="B761" s="53" t="n"/>
      <c r="C761" s="13" t="n"/>
      <c r="D761" s="13" t="n"/>
      <c r="E761" s="14" t="n"/>
      <c r="F761" s="19" t="n"/>
      <c r="G761" s="19" t="n"/>
      <c r="H761" s="19" t="n"/>
      <c r="I761" s="19" t="n"/>
      <c r="J761" s="38">
        <f>IF(C761="","",N(E761)*N(F761)+N(G761)-N(I761))</f>
        <v/>
      </c>
      <c r="K761" s="38">
        <f>IF(C761="","",IFERROR(J761*VLOOKUP(D761,Settings!$B$11:$E$18,2,0)+VLOOKUP(D761,Settings!$B$11:$E$18,3,0)+J761*VLOOKUP(D761,Settings!$B$11:$E$18,4,0),0))</f>
        <v/>
      </c>
      <c r="L761" s="38">
        <f>IF(C761="","",N(E761)*IFERROR(VLOOKUP(C761,Products!$B$7:$E$156,4,0),0))</f>
        <v/>
      </c>
      <c r="M761" s="38">
        <f>IF(C761="","",J761-K761-L761-N(H761))</f>
        <v/>
      </c>
      <c r="N761" s="51">
        <f>IF(OR(C761="",N(J761)=0),"",M761/J761)</f>
        <v/>
      </c>
    </row>
    <row r="762" hidden="1">
      <c r="B762" s="53" t="n"/>
      <c r="C762" s="13" t="n"/>
      <c r="D762" s="13" t="n"/>
      <c r="E762" s="14" t="n"/>
      <c r="F762" s="19" t="n"/>
      <c r="G762" s="19" t="n"/>
      <c r="H762" s="19" t="n"/>
      <c r="I762" s="19" t="n"/>
      <c r="J762" s="38">
        <f>IF(C762="","",N(E762)*N(F762)+N(G762)-N(I762))</f>
        <v/>
      </c>
      <c r="K762" s="38">
        <f>IF(C762="","",IFERROR(J762*VLOOKUP(D762,Settings!$B$11:$E$18,2,0)+VLOOKUP(D762,Settings!$B$11:$E$18,3,0)+J762*VLOOKUP(D762,Settings!$B$11:$E$18,4,0),0))</f>
        <v/>
      </c>
      <c r="L762" s="38">
        <f>IF(C762="","",N(E762)*IFERROR(VLOOKUP(C762,Products!$B$7:$E$156,4,0),0))</f>
        <v/>
      </c>
      <c r="M762" s="38">
        <f>IF(C762="","",J762-K762-L762-N(H762))</f>
        <v/>
      </c>
      <c r="N762" s="51">
        <f>IF(OR(C762="",N(J762)=0),"",M762/J762)</f>
        <v/>
      </c>
    </row>
    <row r="763" hidden="1">
      <c r="B763" s="53" t="n"/>
      <c r="C763" s="13" t="n"/>
      <c r="D763" s="13" t="n"/>
      <c r="E763" s="14" t="n"/>
      <c r="F763" s="19" t="n"/>
      <c r="G763" s="19" t="n"/>
      <c r="H763" s="19" t="n"/>
      <c r="I763" s="19" t="n"/>
      <c r="J763" s="38">
        <f>IF(C763="","",N(E763)*N(F763)+N(G763)-N(I763))</f>
        <v/>
      </c>
      <c r="K763" s="38">
        <f>IF(C763="","",IFERROR(J763*VLOOKUP(D763,Settings!$B$11:$E$18,2,0)+VLOOKUP(D763,Settings!$B$11:$E$18,3,0)+J763*VLOOKUP(D763,Settings!$B$11:$E$18,4,0),0))</f>
        <v/>
      </c>
      <c r="L763" s="38">
        <f>IF(C763="","",N(E763)*IFERROR(VLOOKUP(C763,Products!$B$7:$E$156,4,0),0))</f>
        <v/>
      </c>
      <c r="M763" s="38">
        <f>IF(C763="","",J763-K763-L763-N(H763))</f>
        <v/>
      </c>
      <c r="N763" s="51">
        <f>IF(OR(C763="",N(J763)=0),"",M763/J763)</f>
        <v/>
      </c>
    </row>
    <row r="764" hidden="1">
      <c r="B764" s="53" t="n"/>
      <c r="C764" s="13" t="n"/>
      <c r="D764" s="13" t="n"/>
      <c r="E764" s="14" t="n"/>
      <c r="F764" s="19" t="n"/>
      <c r="G764" s="19" t="n"/>
      <c r="H764" s="19" t="n"/>
      <c r="I764" s="19" t="n"/>
      <c r="J764" s="38">
        <f>IF(C764="","",N(E764)*N(F764)+N(G764)-N(I764))</f>
        <v/>
      </c>
      <c r="K764" s="38">
        <f>IF(C764="","",IFERROR(J764*VLOOKUP(D764,Settings!$B$11:$E$18,2,0)+VLOOKUP(D764,Settings!$B$11:$E$18,3,0)+J764*VLOOKUP(D764,Settings!$B$11:$E$18,4,0),0))</f>
        <v/>
      </c>
      <c r="L764" s="38">
        <f>IF(C764="","",N(E764)*IFERROR(VLOOKUP(C764,Products!$B$7:$E$156,4,0),0))</f>
        <v/>
      </c>
      <c r="M764" s="38">
        <f>IF(C764="","",J764-K764-L764-N(H764))</f>
        <v/>
      </c>
      <c r="N764" s="51">
        <f>IF(OR(C764="",N(J764)=0),"",M764/J764)</f>
        <v/>
      </c>
    </row>
    <row r="765" hidden="1">
      <c r="B765" s="53" t="n"/>
      <c r="C765" s="13" t="n"/>
      <c r="D765" s="13" t="n"/>
      <c r="E765" s="14" t="n"/>
      <c r="F765" s="19" t="n"/>
      <c r="G765" s="19" t="n"/>
      <c r="H765" s="19" t="n"/>
      <c r="I765" s="19" t="n"/>
      <c r="J765" s="38">
        <f>IF(C765="","",N(E765)*N(F765)+N(G765)-N(I765))</f>
        <v/>
      </c>
      <c r="K765" s="38">
        <f>IF(C765="","",IFERROR(J765*VLOOKUP(D765,Settings!$B$11:$E$18,2,0)+VLOOKUP(D765,Settings!$B$11:$E$18,3,0)+J765*VLOOKUP(D765,Settings!$B$11:$E$18,4,0),0))</f>
        <v/>
      </c>
      <c r="L765" s="38">
        <f>IF(C765="","",N(E765)*IFERROR(VLOOKUP(C765,Products!$B$7:$E$156,4,0),0))</f>
        <v/>
      </c>
      <c r="M765" s="38">
        <f>IF(C765="","",J765-K765-L765-N(H765))</f>
        <v/>
      </c>
      <c r="N765" s="51">
        <f>IF(OR(C765="",N(J765)=0),"",M765/J765)</f>
        <v/>
      </c>
    </row>
    <row r="766" hidden="1">
      <c r="B766" s="53" t="n"/>
      <c r="C766" s="13" t="n"/>
      <c r="D766" s="13" t="n"/>
      <c r="E766" s="14" t="n"/>
      <c r="F766" s="19" t="n"/>
      <c r="G766" s="19" t="n"/>
      <c r="H766" s="19" t="n"/>
      <c r="I766" s="19" t="n"/>
      <c r="J766" s="38">
        <f>IF(C766="","",N(E766)*N(F766)+N(G766)-N(I766))</f>
        <v/>
      </c>
      <c r="K766" s="38">
        <f>IF(C766="","",IFERROR(J766*VLOOKUP(D766,Settings!$B$11:$E$18,2,0)+VLOOKUP(D766,Settings!$B$11:$E$18,3,0)+J766*VLOOKUP(D766,Settings!$B$11:$E$18,4,0),0))</f>
        <v/>
      </c>
      <c r="L766" s="38">
        <f>IF(C766="","",N(E766)*IFERROR(VLOOKUP(C766,Products!$B$7:$E$156,4,0),0))</f>
        <v/>
      </c>
      <c r="M766" s="38">
        <f>IF(C766="","",J766-K766-L766-N(H766))</f>
        <v/>
      </c>
      <c r="N766" s="51">
        <f>IF(OR(C766="",N(J766)=0),"",M766/J766)</f>
        <v/>
      </c>
    </row>
    <row r="767" hidden="1">
      <c r="B767" s="53" t="n"/>
      <c r="C767" s="13" t="n"/>
      <c r="D767" s="13" t="n"/>
      <c r="E767" s="14" t="n"/>
      <c r="F767" s="19" t="n"/>
      <c r="G767" s="19" t="n"/>
      <c r="H767" s="19" t="n"/>
      <c r="I767" s="19" t="n"/>
      <c r="J767" s="38">
        <f>IF(C767="","",N(E767)*N(F767)+N(G767)-N(I767))</f>
        <v/>
      </c>
      <c r="K767" s="38">
        <f>IF(C767="","",IFERROR(J767*VLOOKUP(D767,Settings!$B$11:$E$18,2,0)+VLOOKUP(D767,Settings!$B$11:$E$18,3,0)+J767*VLOOKUP(D767,Settings!$B$11:$E$18,4,0),0))</f>
        <v/>
      </c>
      <c r="L767" s="38">
        <f>IF(C767="","",N(E767)*IFERROR(VLOOKUP(C767,Products!$B$7:$E$156,4,0),0))</f>
        <v/>
      </c>
      <c r="M767" s="38">
        <f>IF(C767="","",J767-K767-L767-N(H767))</f>
        <v/>
      </c>
      <c r="N767" s="51">
        <f>IF(OR(C767="",N(J767)=0),"",M767/J767)</f>
        <v/>
      </c>
    </row>
    <row r="768" hidden="1">
      <c r="B768" s="53" t="n"/>
      <c r="C768" s="13" t="n"/>
      <c r="D768" s="13" t="n"/>
      <c r="E768" s="14" t="n"/>
      <c r="F768" s="19" t="n"/>
      <c r="G768" s="19" t="n"/>
      <c r="H768" s="19" t="n"/>
      <c r="I768" s="19" t="n"/>
      <c r="J768" s="38">
        <f>IF(C768="","",N(E768)*N(F768)+N(G768)-N(I768))</f>
        <v/>
      </c>
      <c r="K768" s="38">
        <f>IF(C768="","",IFERROR(J768*VLOOKUP(D768,Settings!$B$11:$E$18,2,0)+VLOOKUP(D768,Settings!$B$11:$E$18,3,0)+J768*VLOOKUP(D768,Settings!$B$11:$E$18,4,0),0))</f>
        <v/>
      </c>
      <c r="L768" s="38">
        <f>IF(C768="","",N(E768)*IFERROR(VLOOKUP(C768,Products!$B$7:$E$156,4,0),0))</f>
        <v/>
      </c>
      <c r="M768" s="38">
        <f>IF(C768="","",J768-K768-L768-N(H768))</f>
        <v/>
      </c>
      <c r="N768" s="51">
        <f>IF(OR(C768="",N(J768)=0),"",M768/J768)</f>
        <v/>
      </c>
    </row>
    <row r="769" hidden="1">
      <c r="B769" s="53" t="n"/>
      <c r="C769" s="13" t="n"/>
      <c r="D769" s="13" t="n"/>
      <c r="E769" s="14" t="n"/>
      <c r="F769" s="19" t="n"/>
      <c r="G769" s="19" t="n"/>
      <c r="H769" s="19" t="n"/>
      <c r="I769" s="19" t="n"/>
      <c r="J769" s="38">
        <f>IF(C769="","",N(E769)*N(F769)+N(G769)-N(I769))</f>
        <v/>
      </c>
      <c r="K769" s="38">
        <f>IF(C769="","",IFERROR(J769*VLOOKUP(D769,Settings!$B$11:$E$18,2,0)+VLOOKUP(D769,Settings!$B$11:$E$18,3,0)+J769*VLOOKUP(D769,Settings!$B$11:$E$18,4,0),0))</f>
        <v/>
      </c>
      <c r="L769" s="38">
        <f>IF(C769="","",N(E769)*IFERROR(VLOOKUP(C769,Products!$B$7:$E$156,4,0),0))</f>
        <v/>
      </c>
      <c r="M769" s="38">
        <f>IF(C769="","",J769-K769-L769-N(H769))</f>
        <v/>
      </c>
      <c r="N769" s="51">
        <f>IF(OR(C769="",N(J769)=0),"",M769/J769)</f>
        <v/>
      </c>
    </row>
    <row r="770" hidden="1">
      <c r="B770" s="53" t="n"/>
      <c r="C770" s="13" t="n"/>
      <c r="D770" s="13" t="n"/>
      <c r="E770" s="14" t="n"/>
      <c r="F770" s="19" t="n"/>
      <c r="G770" s="19" t="n"/>
      <c r="H770" s="19" t="n"/>
      <c r="I770" s="19" t="n"/>
      <c r="J770" s="38">
        <f>IF(C770="","",N(E770)*N(F770)+N(G770)-N(I770))</f>
        <v/>
      </c>
      <c r="K770" s="38">
        <f>IF(C770="","",IFERROR(J770*VLOOKUP(D770,Settings!$B$11:$E$18,2,0)+VLOOKUP(D770,Settings!$B$11:$E$18,3,0)+J770*VLOOKUP(D770,Settings!$B$11:$E$18,4,0),0))</f>
        <v/>
      </c>
      <c r="L770" s="38">
        <f>IF(C770="","",N(E770)*IFERROR(VLOOKUP(C770,Products!$B$7:$E$156,4,0),0))</f>
        <v/>
      </c>
      <c r="M770" s="38">
        <f>IF(C770="","",J770-K770-L770-N(H770))</f>
        <v/>
      </c>
      <c r="N770" s="51">
        <f>IF(OR(C770="",N(J770)=0),"",M770/J770)</f>
        <v/>
      </c>
    </row>
    <row r="771" hidden="1">
      <c r="B771" s="53" t="n"/>
      <c r="C771" s="13" t="n"/>
      <c r="D771" s="13" t="n"/>
      <c r="E771" s="14" t="n"/>
      <c r="F771" s="19" t="n"/>
      <c r="G771" s="19" t="n"/>
      <c r="H771" s="19" t="n"/>
      <c r="I771" s="19" t="n"/>
      <c r="J771" s="38">
        <f>IF(C771="","",N(E771)*N(F771)+N(G771)-N(I771))</f>
        <v/>
      </c>
      <c r="K771" s="38">
        <f>IF(C771="","",IFERROR(J771*VLOOKUP(D771,Settings!$B$11:$E$18,2,0)+VLOOKUP(D771,Settings!$B$11:$E$18,3,0)+J771*VLOOKUP(D771,Settings!$B$11:$E$18,4,0),0))</f>
        <v/>
      </c>
      <c r="L771" s="38">
        <f>IF(C771="","",N(E771)*IFERROR(VLOOKUP(C771,Products!$B$7:$E$156,4,0),0))</f>
        <v/>
      </c>
      <c r="M771" s="38">
        <f>IF(C771="","",J771-K771-L771-N(H771))</f>
        <v/>
      </c>
      <c r="N771" s="51">
        <f>IF(OR(C771="",N(J771)=0),"",M771/J771)</f>
        <v/>
      </c>
    </row>
    <row r="772" hidden="1">
      <c r="B772" s="53" t="n"/>
      <c r="C772" s="13" t="n"/>
      <c r="D772" s="13" t="n"/>
      <c r="E772" s="14" t="n"/>
      <c r="F772" s="19" t="n"/>
      <c r="G772" s="19" t="n"/>
      <c r="H772" s="19" t="n"/>
      <c r="I772" s="19" t="n"/>
      <c r="J772" s="38">
        <f>IF(C772="","",N(E772)*N(F772)+N(G772)-N(I772))</f>
        <v/>
      </c>
      <c r="K772" s="38">
        <f>IF(C772="","",IFERROR(J772*VLOOKUP(D772,Settings!$B$11:$E$18,2,0)+VLOOKUP(D772,Settings!$B$11:$E$18,3,0)+J772*VLOOKUP(D772,Settings!$B$11:$E$18,4,0),0))</f>
        <v/>
      </c>
      <c r="L772" s="38">
        <f>IF(C772="","",N(E772)*IFERROR(VLOOKUP(C772,Products!$B$7:$E$156,4,0),0))</f>
        <v/>
      </c>
      <c r="M772" s="38">
        <f>IF(C772="","",J772-K772-L772-N(H772))</f>
        <v/>
      </c>
      <c r="N772" s="51">
        <f>IF(OR(C772="",N(J772)=0),"",M772/J772)</f>
        <v/>
      </c>
    </row>
    <row r="773" hidden="1">
      <c r="B773" s="53" t="n"/>
      <c r="C773" s="13" t="n"/>
      <c r="D773" s="13" t="n"/>
      <c r="E773" s="14" t="n"/>
      <c r="F773" s="19" t="n"/>
      <c r="G773" s="19" t="n"/>
      <c r="H773" s="19" t="n"/>
      <c r="I773" s="19" t="n"/>
      <c r="J773" s="38">
        <f>IF(C773="","",N(E773)*N(F773)+N(G773)-N(I773))</f>
        <v/>
      </c>
      <c r="K773" s="38">
        <f>IF(C773="","",IFERROR(J773*VLOOKUP(D773,Settings!$B$11:$E$18,2,0)+VLOOKUP(D773,Settings!$B$11:$E$18,3,0)+J773*VLOOKUP(D773,Settings!$B$11:$E$18,4,0),0))</f>
        <v/>
      </c>
      <c r="L773" s="38">
        <f>IF(C773="","",N(E773)*IFERROR(VLOOKUP(C773,Products!$B$7:$E$156,4,0),0))</f>
        <v/>
      </c>
      <c r="M773" s="38">
        <f>IF(C773="","",J773-K773-L773-N(H773))</f>
        <v/>
      </c>
      <c r="N773" s="51">
        <f>IF(OR(C773="",N(J773)=0),"",M773/J773)</f>
        <v/>
      </c>
    </row>
    <row r="774" hidden="1">
      <c r="B774" s="53" t="n"/>
      <c r="C774" s="13" t="n"/>
      <c r="D774" s="13" t="n"/>
      <c r="E774" s="14" t="n"/>
      <c r="F774" s="19" t="n"/>
      <c r="G774" s="19" t="n"/>
      <c r="H774" s="19" t="n"/>
      <c r="I774" s="19" t="n"/>
      <c r="J774" s="38">
        <f>IF(C774="","",N(E774)*N(F774)+N(G774)-N(I774))</f>
        <v/>
      </c>
      <c r="K774" s="38">
        <f>IF(C774="","",IFERROR(J774*VLOOKUP(D774,Settings!$B$11:$E$18,2,0)+VLOOKUP(D774,Settings!$B$11:$E$18,3,0)+J774*VLOOKUP(D774,Settings!$B$11:$E$18,4,0),0))</f>
        <v/>
      </c>
      <c r="L774" s="38">
        <f>IF(C774="","",N(E774)*IFERROR(VLOOKUP(C774,Products!$B$7:$E$156,4,0),0))</f>
        <v/>
      </c>
      <c r="M774" s="38">
        <f>IF(C774="","",J774-K774-L774-N(H774))</f>
        <v/>
      </c>
      <c r="N774" s="51">
        <f>IF(OR(C774="",N(J774)=0),"",M774/J774)</f>
        <v/>
      </c>
    </row>
    <row r="775" hidden="1">
      <c r="B775" s="53" t="n"/>
      <c r="C775" s="13" t="n"/>
      <c r="D775" s="13" t="n"/>
      <c r="E775" s="14" t="n"/>
      <c r="F775" s="19" t="n"/>
      <c r="G775" s="19" t="n"/>
      <c r="H775" s="19" t="n"/>
      <c r="I775" s="19" t="n"/>
      <c r="J775" s="38">
        <f>IF(C775="","",N(E775)*N(F775)+N(G775)-N(I775))</f>
        <v/>
      </c>
      <c r="K775" s="38">
        <f>IF(C775="","",IFERROR(J775*VLOOKUP(D775,Settings!$B$11:$E$18,2,0)+VLOOKUP(D775,Settings!$B$11:$E$18,3,0)+J775*VLOOKUP(D775,Settings!$B$11:$E$18,4,0),0))</f>
        <v/>
      </c>
      <c r="L775" s="38">
        <f>IF(C775="","",N(E775)*IFERROR(VLOOKUP(C775,Products!$B$7:$E$156,4,0),0))</f>
        <v/>
      </c>
      <c r="M775" s="38">
        <f>IF(C775="","",J775-K775-L775-N(H775))</f>
        <v/>
      </c>
      <c r="N775" s="51">
        <f>IF(OR(C775="",N(J775)=0),"",M775/J775)</f>
        <v/>
      </c>
    </row>
    <row r="776" hidden="1">
      <c r="B776" s="53" t="n"/>
      <c r="C776" s="13" t="n"/>
      <c r="D776" s="13" t="n"/>
      <c r="E776" s="14" t="n"/>
      <c r="F776" s="19" t="n"/>
      <c r="G776" s="19" t="n"/>
      <c r="H776" s="19" t="n"/>
      <c r="I776" s="19" t="n"/>
      <c r="J776" s="38">
        <f>IF(C776="","",N(E776)*N(F776)+N(G776)-N(I776))</f>
        <v/>
      </c>
      <c r="K776" s="38">
        <f>IF(C776="","",IFERROR(J776*VLOOKUP(D776,Settings!$B$11:$E$18,2,0)+VLOOKUP(D776,Settings!$B$11:$E$18,3,0)+J776*VLOOKUP(D776,Settings!$B$11:$E$18,4,0),0))</f>
        <v/>
      </c>
      <c r="L776" s="38">
        <f>IF(C776="","",N(E776)*IFERROR(VLOOKUP(C776,Products!$B$7:$E$156,4,0),0))</f>
        <v/>
      </c>
      <c r="M776" s="38">
        <f>IF(C776="","",J776-K776-L776-N(H776))</f>
        <v/>
      </c>
      <c r="N776" s="51">
        <f>IF(OR(C776="",N(J776)=0),"",M776/J776)</f>
        <v/>
      </c>
    </row>
    <row r="777" hidden="1">
      <c r="B777" s="53" t="n"/>
      <c r="C777" s="13" t="n"/>
      <c r="D777" s="13" t="n"/>
      <c r="E777" s="14" t="n"/>
      <c r="F777" s="19" t="n"/>
      <c r="G777" s="19" t="n"/>
      <c r="H777" s="19" t="n"/>
      <c r="I777" s="19" t="n"/>
      <c r="J777" s="38">
        <f>IF(C777="","",N(E777)*N(F777)+N(G777)-N(I777))</f>
        <v/>
      </c>
      <c r="K777" s="38">
        <f>IF(C777="","",IFERROR(J777*VLOOKUP(D777,Settings!$B$11:$E$18,2,0)+VLOOKUP(D777,Settings!$B$11:$E$18,3,0)+J777*VLOOKUP(D777,Settings!$B$11:$E$18,4,0),0))</f>
        <v/>
      </c>
      <c r="L777" s="38">
        <f>IF(C777="","",N(E777)*IFERROR(VLOOKUP(C777,Products!$B$7:$E$156,4,0),0))</f>
        <v/>
      </c>
      <c r="M777" s="38">
        <f>IF(C777="","",J777-K777-L777-N(H777))</f>
        <v/>
      </c>
      <c r="N777" s="51">
        <f>IF(OR(C777="",N(J777)=0),"",M777/J777)</f>
        <v/>
      </c>
    </row>
    <row r="778" hidden="1">
      <c r="B778" s="53" t="n"/>
      <c r="C778" s="13" t="n"/>
      <c r="D778" s="13" t="n"/>
      <c r="E778" s="14" t="n"/>
      <c r="F778" s="19" t="n"/>
      <c r="G778" s="19" t="n"/>
      <c r="H778" s="19" t="n"/>
      <c r="I778" s="19" t="n"/>
      <c r="J778" s="38">
        <f>IF(C778="","",N(E778)*N(F778)+N(G778)-N(I778))</f>
        <v/>
      </c>
      <c r="K778" s="38">
        <f>IF(C778="","",IFERROR(J778*VLOOKUP(D778,Settings!$B$11:$E$18,2,0)+VLOOKUP(D778,Settings!$B$11:$E$18,3,0)+J778*VLOOKUP(D778,Settings!$B$11:$E$18,4,0),0))</f>
        <v/>
      </c>
      <c r="L778" s="38">
        <f>IF(C778="","",N(E778)*IFERROR(VLOOKUP(C778,Products!$B$7:$E$156,4,0),0))</f>
        <v/>
      </c>
      <c r="M778" s="38">
        <f>IF(C778="","",J778-K778-L778-N(H778))</f>
        <v/>
      </c>
      <c r="N778" s="51">
        <f>IF(OR(C778="",N(J778)=0),"",M778/J778)</f>
        <v/>
      </c>
    </row>
    <row r="779" hidden="1">
      <c r="B779" s="53" t="n"/>
      <c r="C779" s="13" t="n"/>
      <c r="D779" s="13" t="n"/>
      <c r="E779" s="14" t="n"/>
      <c r="F779" s="19" t="n"/>
      <c r="G779" s="19" t="n"/>
      <c r="H779" s="19" t="n"/>
      <c r="I779" s="19" t="n"/>
      <c r="J779" s="38">
        <f>IF(C779="","",N(E779)*N(F779)+N(G779)-N(I779))</f>
        <v/>
      </c>
      <c r="K779" s="38">
        <f>IF(C779="","",IFERROR(J779*VLOOKUP(D779,Settings!$B$11:$E$18,2,0)+VLOOKUP(D779,Settings!$B$11:$E$18,3,0)+J779*VLOOKUP(D779,Settings!$B$11:$E$18,4,0),0))</f>
        <v/>
      </c>
      <c r="L779" s="38">
        <f>IF(C779="","",N(E779)*IFERROR(VLOOKUP(C779,Products!$B$7:$E$156,4,0),0))</f>
        <v/>
      </c>
      <c r="M779" s="38">
        <f>IF(C779="","",J779-K779-L779-N(H779))</f>
        <v/>
      </c>
      <c r="N779" s="51">
        <f>IF(OR(C779="",N(J779)=0),"",M779/J779)</f>
        <v/>
      </c>
    </row>
    <row r="780" hidden="1">
      <c r="B780" s="53" t="n"/>
      <c r="C780" s="13" t="n"/>
      <c r="D780" s="13" t="n"/>
      <c r="E780" s="14" t="n"/>
      <c r="F780" s="19" t="n"/>
      <c r="G780" s="19" t="n"/>
      <c r="H780" s="19" t="n"/>
      <c r="I780" s="19" t="n"/>
      <c r="J780" s="38">
        <f>IF(C780="","",N(E780)*N(F780)+N(G780)-N(I780))</f>
        <v/>
      </c>
      <c r="K780" s="38">
        <f>IF(C780="","",IFERROR(J780*VLOOKUP(D780,Settings!$B$11:$E$18,2,0)+VLOOKUP(D780,Settings!$B$11:$E$18,3,0)+J780*VLOOKUP(D780,Settings!$B$11:$E$18,4,0),0))</f>
        <v/>
      </c>
      <c r="L780" s="38">
        <f>IF(C780="","",N(E780)*IFERROR(VLOOKUP(C780,Products!$B$7:$E$156,4,0),0))</f>
        <v/>
      </c>
      <c r="M780" s="38">
        <f>IF(C780="","",J780-K780-L780-N(H780))</f>
        <v/>
      </c>
      <c r="N780" s="51">
        <f>IF(OR(C780="",N(J780)=0),"",M780/J780)</f>
        <v/>
      </c>
    </row>
    <row r="781" hidden="1">
      <c r="B781" s="53" t="n"/>
      <c r="C781" s="13" t="n"/>
      <c r="D781" s="13" t="n"/>
      <c r="E781" s="14" t="n"/>
      <c r="F781" s="19" t="n"/>
      <c r="G781" s="19" t="n"/>
      <c r="H781" s="19" t="n"/>
      <c r="I781" s="19" t="n"/>
      <c r="J781" s="38">
        <f>IF(C781="","",N(E781)*N(F781)+N(G781)-N(I781))</f>
        <v/>
      </c>
      <c r="K781" s="38">
        <f>IF(C781="","",IFERROR(J781*VLOOKUP(D781,Settings!$B$11:$E$18,2,0)+VLOOKUP(D781,Settings!$B$11:$E$18,3,0)+J781*VLOOKUP(D781,Settings!$B$11:$E$18,4,0),0))</f>
        <v/>
      </c>
      <c r="L781" s="38">
        <f>IF(C781="","",N(E781)*IFERROR(VLOOKUP(C781,Products!$B$7:$E$156,4,0),0))</f>
        <v/>
      </c>
      <c r="M781" s="38">
        <f>IF(C781="","",J781-K781-L781-N(H781))</f>
        <v/>
      </c>
      <c r="N781" s="51">
        <f>IF(OR(C781="",N(J781)=0),"",M781/J781)</f>
        <v/>
      </c>
    </row>
    <row r="782" hidden="1">
      <c r="B782" s="53" t="n"/>
      <c r="C782" s="13" t="n"/>
      <c r="D782" s="13" t="n"/>
      <c r="E782" s="14" t="n"/>
      <c r="F782" s="19" t="n"/>
      <c r="G782" s="19" t="n"/>
      <c r="H782" s="19" t="n"/>
      <c r="I782" s="19" t="n"/>
      <c r="J782" s="38">
        <f>IF(C782="","",N(E782)*N(F782)+N(G782)-N(I782))</f>
        <v/>
      </c>
      <c r="K782" s="38">
        <f>IF(C782="","",IFERROR(J782*VLOOKUP(D782,Settings!$B$11:$E$18,2,0)+VLOOKUP(D782,Settings!$B$11:$E$18,3,0)+J782*VLOOKUP(D782,Settings!$B$11:$E$18,4,0),0))</f>
        <v/>
      </c>
      <c r="L782" s="38">
        <f>IF(C782="","",N(E782)*IFERROR(VLOOKUP(C782,Products!$B$7:$E$156,4,0),0))</f>
        <v/>
      </c>
      <c r="M782" s="38">
        <f>IF(C782="","",J782-K782-L782-N(H782))</f>
        <v/>
      </c>
      <c r="N782" s="51">
        <f>IF(OR(C782="",N(J782)=0),"",M782/J782)</f>
        <v/>
      </c>
    </row>
    <row r="783" hidden="1">
      <c r="B783" s="53" t="n"/>
      <c r="C783" s="13" t="n"/>
      <c r="D783" s="13" t="n"/>
      <c r="E783" s="14" t="n"/>
      <c r="F783" s="19" t="n"/>
      <c r="G783" s="19" t="n"/>
      <c r="H783" s="19" t="n"/>
      <c r="I783" s="19" t="n"/>
      <c r="J783" s="38">
        <f>IF(C783="","",N(E783)*N(F783)+N(G783)-N(I783))</f>
        <v/>
      </c>
      <c r="K783" s="38">
        <f>IF(C783="","",IFERROR(J783*VLOOKUP(D783,Settings!$B$11:$E$18,2,0)+VLOOKUP(D783,Settings!$B$11:$E$18,3,0)+J783*VLOOKUP(D783,Settings!$B$11:$E$18,4,0),0))</f>
        <v/>
      </c>
      <c r="L783" s="38">
        <f>IF(C783="","",N(E783)*IFERROR(VLOOKUP(C783,Products!$B$7:$E$156,4,0),0))</f>
        <v/>
      </c>
      <c r="M783" s="38">
        <f>IF(C783="","",J783-K783-L783-N(H783))</f>
        <v/>
      </c>
      <c r="N783" s="51">
        <f>IF(OR(C783="",N(J783)=0),"",M783/J783)</f>
        <v/>
      </c>
    </row>
    <row r="784" hidden="1">
      <c r="B784" s="53" t="n"/>
      <c r="C784" s="13" t="n"/>
      <c r="D784" s="13" t="n"/>
      <c r="E784" s="14" t="n"/>
      <c r="F784" s="19" t="n"/>
      <c r="G784" s="19" t="n"/>
      <c r="H784" s="19" t="n"/>
      <c r="I784" s="19" t="n"/>
      <c r="J784" s="38">
        <f>IF(C784="","",N(E784)*N(F784)+N(G784)-N(I784))</f>
        <v/>
      </c>
      <c r="K784" s="38">
        <f>IF(C784="","",IFERROR(J784*VLOOKUP(D784,Settings!$B$11:$E$18,2,0)+VLOOKUP(D784,Settings!$B$11:$E$18,3,0)+J784*VLOOKUP(D784,Settings!$B$11:$E$18,4,0),0))</f>
        <v/>
      </c>
      <c r="L784" s="38">
        <f>IF(C784="","",N(E784)*IFERROR(VLOOKUP(C784,Products!$B$7:$E$156,4,0),0))</f>
        <v/>
      </c>
      <c r="M784" s="38">
        <f>IF(C784="","",J784-K784-L784-N(H784))</f>
        <v/>
      </c>
      <c r="N784" s="51">
        <f>IF(OR(C784="",N(J784)=0),"",M784/J784)</f>
        <v/>
      </c>
    </row>
    <row r="785" hidden="1">
      <c r="B785" s="53" t="n"/>
      <c r="C785" s="13" t="n"/>
      <c r="D785" s="13" t="n"/>
      <c r="E785" s="14" t="n"/>
      <c r="F785" s="19" t="n"/>
      <c r="G785" s="19" t="n"/>
      <c r="H785" s="19" t="n"/>
      <c r="I785" s="19" t="n"/>
      <c r="J785" s="38">
        <f>IF(C785="","",N(E785)*N(F785)+N(G785)-N(I785))</f>
        <v/>
      </c>
      <c r="K785" s="38">
        <f>IF(C785="","",IFERROR(J785*VLOOKUP(D785,Settings!$B$11:$E$18,2,0)+VLOOKUP(D785,Settings!$B$11:$E$18,3,0)+J785*VLOOKUP(D785,Settings!$B$11:$E$18,4,0),0))</f>
        <v/>
      </c>
      <c r="L785" s="38">
        <f>IF(C785="","",N(E785)*IFERROR(VLOOKUP(C785,Products!$B$7:$E$156,4,0),0))</f>
        <v/>
      </c>
      <c r="M785" s="38">
        <f>IF(C785="","",J785-K785-L785-N(H785))</f>
        <v/>
      </c>
      <c r="N785" s="51">
        <f>IF(OR(C785="",N(J785)=0),"",M785/J785)</f>
        <v/>
      </c>
    </row>
    <row r="786" hidden="1">
      <c r="B786" s="53" t="n"/>
      <c r="C786" s="13" t="n"/>
      <c r="D786" s="13" t="n"/>
      <c r="E786" s="14" t="n"/>
      <c r="F786" s="19" t="n"/>
      <c r="G786" s="19" t="n"/>
      <c r="H786" s="19" t="n"/>
      <c r="I786" s="19" t="n"/>
      <c r="J786" s="38">
        <f>IF(C786="","",N(E786)*N(F786)+N(G786)-N(I786))</f>
        <v/>
      </c>
      <c r="K786" s="38">
        <f>IF(C786="","",IFERROR(J786*VLOOKUP(D786,Settings!$B$11:$E$18,2,0)+VLOOKUP(D786,Settings!$B$11:$E$18,3,0)+J786*VLOOKUP(D786,Settings!$B$11:$E$18,4,0),0))</f>
        <v/>
      </c>
      <c r="L786" s="38">
        <f>IF(C786="","",N(E786)*IFERROR(VLOOKUP(C786,Products!$B$7:$E$156,4,0),0))</f>
        <v/>
      </c>
      <c r="M786" s="38">
        <f>IF(C786="","",J786-K786-L786-N(H786))</f>
        <v/>
      </c>
      <c r="N786" s="51">
        <f>IF(OR(C786="",N(J786)=0),"",M786/J786)</f>
        <v/>
      </c>
    </row>
    <row r="787" hidden="1">
      <c r="B787" s="53" t="n"/>
      <c r="C787" s="13" t="n"/>
      <c r="D787" s="13" t="n"/>
      <c r="E787" s="14" t="n"/>
      <c r="F787" s="19" t="n"/>
      <c r="G787" s="19" t="n"/>
      <c r="H787" s="19" t="n"/>
      <c r="I787" s="19" t="n"/>
      <c r="J787" s="38">
        <f>IF(C787="","",N(E787)*N(F787)+N(G787)-N(I787))</f>
        <v/>
      </c>
      <c r="K787" s="38">
        <f>IF(C787="","",IFERROR(J787*VLOOKUP(D787,Settings!$B$11:$E$18,2,0)+VLOOKUP(D787,Settings!$B$11:$E$18,3,0)+J787*VLOOKUP(D787,Settings!$B$11:$E$18,4,0),0))</f>
        <v/>
      </c>
      <c r="L787" s="38">
        <f>IF(C787="","",N(E787)*IFERROR(VLOOKUP(C787,Products!$B$7:$E$156,4,0),0))</f>
        <v/>
      </c>
      <c r="M787" s="38">
        <f>IF(C787="","",J787-K787-L787-N(H787))</f>
        <v/>
      </c>
      <c r="N787" s="51">
        <f>IF(OR(C787="",N(J787)=0),"",M787/J787)</f>
        <v/>
      </c>
    </row>
    <row r="788" hidden="1">
      <c r="B788" s="53" t="n"/>
      <c r="C788" s="13" t="n"/>
      <c r="D788" s="13" t="n"/>
      <c r="E788" s="14" t="n"/>
      <c r="F788" s="19" t="n"/>
      <c r="G788" s="19" t="n"/>
      <c r="H788" s="19" t="n"/>
      <c r="I788" s="19" t="n"/>
      <c r="J788" s="38">
        <f>IF(C788="","",N(E788)*N(F788)+N(G788)-N(I788))</f>
        <v/>
      </c>
      <c r="K788" s="38">
        <f>IF(C788="","",IFERROR(J788*VLOOKUP(D788,Settings!$B$11:$E$18,2,0)+VLOOKUP(D788,Settings!$B$11:$E$18,3,0)+J788*VLOOKUP(D788,Settings!$B$11:$E$18,4,0),0))</f>
        <v/>
      </c>
      <c r="L788" s="38">
        <f>IF(C788="","",N(E788)*IFERROR(VLOOKUP(C788,Products!$B$7:$E$156,4,0),0))</f>
        <v/>
      </c>
      <c r="M788" s="38">
        <f>IF(C788="","",J788-K788-L788-N(H788))</f>
        <v/>
      </c>
      <c r="N788" s="51">
        <f>IF(OR(C788="",N(J788)=0),"",M788/J788)</f>
        <v/>
      </c>
    </row>
    <row r="789" hidden="1">
      <c r="B789" s="53" t="n"/>
      <c r="C789" s="13" t="n"/>
      <c r="D789" s="13" t="n"/>
      <c r="E789" s="14" t="n"/>
      <c r="F789" s="19" t="n"/>
      <c r="G789" s="19" t="n"/>
      <c r="H789" s="19" t="n"/>
      <c r="I789" s="19" t="n"/>
      <c r="J789" s="38">
        <f>IF(C789="","",N(E789)*N(F789)+N(G789)-N(I789))</f>
        <v/>
      </c>
      <c r="K789" s="38">
        <f>IF(C789="","",IFERROR(J789*VLOOKUP(D789,Settings!$B$11:$E$18,2,0)+VLOOKUP(D789,Settings!$B$11:$E$18,3,0)+J789*VLOOKUP(D789,Settings!$B$11:$E$18,4,0),0))</f>
        <v/>
      </c>
      <c r="L789" s="38">
        <f>IF(C789="","",N(E789)*IFERROR(VLOOKUP(C789,Products!$B$7:$E$156,4,0),0))</f>
        <v/>
      </c>
      <c r="M789" s="38">
        <f>IF(C789="","",J789-K789-L789-N(H789))</f>
        <v/>
      </c>
      <c r="N789" s="51">
        <f>IF(OR(C789="",N(J789)=0),"",M789/J789)</f>
        <v/>
      </c>
    </row>
    <row r="790" hidden="1">
      <c r="B790" s="53" t="n"/>
      <c r="C790" s="13" t="n"/>
      <c r="D790" s="13" t="n"/>
      <c r="E790" s="14" t="n"/>
      <c r="F790" s="19" t="n"/>
      <c r="G790" s="19" t="n"/>
      <c r="H790" s="19" t="n"/>
      <c r="I790" s="19" t="n"/>
      <c r="J790" s="38">
        <f>IF(C790="","",N(E790)*N(F790)+N(G790)-N(I790))</f>
        <v/>
      </c>
      <c r="K790" s="38">
        <f>IF(C790="","",IFERROR(J790*VLOOKUP(D790,Settings!$B$11:$E$18,2,0)+VLOOKUP(D790,Settings!$B$11:$E$18,3,0)+J790*VLOOKUP(D790,Settings!$B$11:$E$18,4,0),0))</f>
        <v/>
      </c>
      <c r="L790" s="38">
        <f>IF(C790="","",N(E790)*IFERROR(VLOOKUP(C790,Products!$B$7:$E$156,4,0),0))</f>
        <v/>
      </c>
      <c r="M790" s="38">
        <f>IF(C790="","",J790-K790-L790-N(H790))</f>
        <v/>
      </c>
      <c r="N790" s="51">
        <f>IF(OR(C790="",N(J790)=0),"",M790/J790)</f>
        <v/>
      </c>
    </row>
    <row r="791" hidden="1">
      <c r="B791" s="53" t="n"/>
      <c r="C791" s="13" t="n"/>
      <c r="D791" s="13" t="n"/>
      <c r="E791" s="14" t="n"/>
      <c r="F791" s="19" t="n"/>
      <c r="G791" s="19" t="n"/>
      <c r="H791" s="19" t="n"/>
      <c r="I791" s="19" t="n"/>
      <c r="J791" s="38">
        <f>IF(C791="","",N(E791)*N(F791)+N(G791)-N(I791))</f>
        <v/>
      </c>
      <c r="K791" s="38">
        <f>IF(C791="","",IFERROR(J791*VLOOKUP(D791,Settings!$B$11:$E$18,2,0)+VLOOKUP(D791,Settings!$B$11:$E$18,3,0)+J791*VLOOKUP(D791,Settings!$B$11:$E$18,4,0),0))</f>
        <v/>
      </c>
      <c r="L791" s="38">
        <f>IF(C791="","",N(E791)*IFERROR(VLOOKUP(C791,Products!$B$7:$E$156,4,0),0))</f>
        <v/>
      </c>
      <c r="M791" s="38">
        <f>IF(C791="","",J791-K791-L791-N(H791))</f>
        <v/>
      </c>
      <c r="N791" s="51">
        <f>IF(OR(C791="",N(J791)=0),"",M791/J791)</f>
        <v/>
      </c>
    </row>
    <row r="792" hidden="1">
      <c r="B792" s="53" t="n"/>
      <c r="C792" s="13" t="n"/>
      <c r="D792" s="13" t="n"/>
      <c r="E792" s="14" t="n"/>
      <c r="F792" s="19" t="n"/>
      <c r="G792" s="19" t="n"/>
      <c r="H792" s="19" t="n"/>
      <c r="I792" s="19" t="n"/>
      <c r="J792" s="38">
        <f>IF(C792="","",N(E792)*N(F792)+N(G792)-N(I792))</f>
        <v/>
      </c>
      <c r="K792" s="38">
        <f>IF(C792="","",IFERROR(J792*VLOOKUP(D792,Settings!$B$11:$E$18,2,0)+VLOOKUP(D792,Settings!$B$11:$E$18,3,0)+J792*VLOOKUP(D792,Settings!$B$11:$E$18,4,0),0))</f>
        <v/>
      </c>
      <c r="L792" s="38">
        <f>IF(C792="","",N(E792)*IFERROR(VLOOKUP(C792,Products!$B$7:$E$156,4,0),0))</f>
        <v/>
      </c>
      <c r="M792" s="38">
        <f>IF(C792="","",J792-K792-L792-N(H792))</f>
        <v/>
      </c>
      <c r="N792" s="51">
        <f>IF(OR(C792="",N(J792)=0),"",M792/J792)</f>
        <v/>
      </c>
    </row>
    <row r="793" hidden="1">
      <c r="B793" s="53" t="n"/>
      <c r="C793" s="13" t="n"/>
      <c r="D793" s="13" t="n"/>
      <c r="E793" s="14" t="n"/>
      <c r="F793" s="19" t="n"/>
      <c r="G793" s="19" t="n"/>
      <c r="H793" s="19" t="n"/>
      <c r="I793" s="19" t="n"/>
      <c r="J793" s="38">
        <f>IF(C793="","",N(E793)*N(F793)+N(G793)-N(I793))</f>
        <v/>
      </c>
      <c r="K793" s="38">
        <f>IF(C793="","",IFERROR(J793*VLOOKUP(D793,Settings!$B$11:$E$18,2,0)+VLOOKUP(D793,Settings!$B$11:$E$18,3,0)+J793*VLOOKUP(D793,Settings!$B$11:$E$18,4,0),0))</f>
        <v/>
      </c>
      <c r="L793" s="38">
        <f>IF(C793="","",N(E793)*IFERROR(VLOOKUP(C793,Products!$B$7:$E$156,4,0),0))</f>
        <v/>
      </c>
      <c r="M793" s="38">
        <f>IF(C793="","",J793-K793-L793-N(H793))</f>
        <v/>
      </c>
      <c r="N793" s="51">
        <f>IF(OR(C793="",N(J793)=0),"",M793/J793)</f>
        <v/>
      </c>
    </row>
    <row r="794" hidden="1">
      <c r="B794" s="53" t="n"/>
      <c r="C794" s="13" t="n"/>
      <c r="D794" s="13" t="n"/>
      <c r="E794" s="14" t="n"/>
      <c r="F794" s="19" t="n"/>
      <c r="G794" s="19" t="n"/>
      <c r="H794" s="19" t="n"/>
      <c r="I794" s="19" t="n"/>
      <c r="J794" s="38">
        <f>IF(C794="","",N(E794)*N(F794)+N(G794)-N(I794))</f>
        <v/>
      </c>
      <c r="K794" s="38">
        <f>IF(C794="","",IFERROR(J794*VLOOKUP(D794,Settings!$B$11:$E$18,2,0)+VLOOKUP(D794,Settings!$B$11:$E$18,3,0)+J794*VLOOKUP(D794,Settings!$B$11:$E$18,4,0),0))</f>
        <v/>
      </c>
      <c r="L794" s="38">
        <f>IF(C794="","",N(E794)*IFERROR(VLOOKUP(C794,Products!$B$7:$E$156,4,0),0))</f>
        <v/>
      </c>
      <c r="M794" s="38">
        <f>IF(C794="","",J794-K794-L794-N(H794))</f>
        <v/>
      </c>
      <c r="N794" s="51">
        <f>IF(OR(C794="",N(J794)=0),"",M794/J794)</f>
        <v/>
      </c>
    </row>
    <row r="795" hidden="1">
      <c r="B795" s="53" t="n"/>
      <c r="C795" s="13" t="n"/>
      <c r="D795" s="13" t="n"/>
      <c r="E795" s="14" t="n"/>
      <c r="F795" s="19" t="n"/>
      <c r="G795" s="19" t="n"/>
      <c r="H795" s="19" t="n"/>
      <c r="I795" s="19" t="n"/>
      <c r="J795" s="38">
        <f>IF(C795="","",N(E795)*N(F795)+N(G795)-N(I795))</f>
        <v/>
      </c>
      <c r="K795" s="38">
        <f>IF(C795="","",IFERROR(J795*VLOOKUP(D795,Settings!$B$11:$E$18,2,0)+VLOOKUP(D795,Settings!$B$11:$E$18,3,0)+J795*VLOOKUP(D795,Settings!$B$11:$E$18,4,0),0))</f>
        <v/>
      </c>
      <c r="L795" s="38">
        <f>IF(C795="","",N(E795)*IFERROR(VLOOKUP(C795,Products!$B$7:$E$156,4,0),0))</f>
        <v/>
      </c>
      <c r="M795" s="38">
        <f>IF(C795="","",J795-K795-L795-N(H795))</f>
        <v/>
      </c>
      <c r="N795" s="51">
        <f>IF(OR(C795="",N(J795)=0),"",M795/J795)</f>
        <v/>
      </c>
    </row>
    <row r="796" hidden="1">
      <c r="B796" s="53" t="n"/>
      <c r="C796" s="13" t="n"/>
      <c r="D796" s="13" t="n"/>
      <c r="E796" s="14" t="n"/>
      <c r="F796" s="19" t="n"/>
      <c r="G796" s="19" t="n"/>
      <c r="H796" s="19" t="n"/>
      <c r="I796" s="19" t="n"/>
      <c r="J796" s="38">
        <f>IF(C796="","",N(E796)*N(F796)+N(G796)-N(I796))</f>
        <v/>
      </c>
      <c r="K796" s="38">
        <f>IF(C796="","",IFERROR(J796*VLOOKUP(D796,Settings!$B$11:$E$18,2,0)+VLOOKUP(D796,Settings!$B$11:$E$18,3,0)+J796*VLOOKUP(D796,Settings!$B$11:$E$18,4,0),0))</f>
        <v/>
      </c>
      <c r="L796" s="38">
        <f>IF(C796="","",N(E796)*IFERROR(VLOOKUP(C796,Products!$B$7:$E$156,4,0),0))</f>
        <v/>
      </c>
      <c r="M796" s="38">
        <f>IF(C796="","",J796-K796-L796-N(H796))</f>
        <v/>
      </c>
      <c r="N796" s="51">
        <f>IF(OR(C796="",N(J796)=0),"",M796/J796)</f>
        <v/>
      </c>
    </row>
    <row r="797" hidden="1">
      <c r="B797" s="53" t="n"/>
      <c r="C797" s="13" t="n"/>
      <c r="D797" s="13" t="n"/>
      <c r="E797" s="14" t="n"/>
      <c r="F797" s="19" t="n"/>
      <c r="G797" s="19" t="n"/>
      <c r="H797" s="19" t="n"/>
      <c r="I797" s="19" t="n"/>
      <c r="J797" s="38">
        <f>IF(C797="","",N(E797)*N(F797)+N(G797)-N(I797))</f>
        <v/>
      </c>
      <c r="K797" s="38">
        <f>IF(C797="","",IFERROR(J797*VLOOKUP(D797,Settings!$B$11:$E$18,2,0)+VLOOKUP(D797,Settings!$B$11:$E$18,3,0)+J797*VLOOKUP(D797,Settings!$B$11:$E$18,4,0),0))</f>
        <v/>
      </c>
      <c r="L797" s="38">
        <f>IF(C797="","",N(E797)*IFERROR(VLOOKUP(C797,Products!$B$7:$E$156,4,0),0))</f>
        <v/>
      </c>
      <c r="M797" s="38">
        <f>IF(C797="","",J797-K797-L797-N(H797))</f>
        <v/>
      </c>
      <c r="N797" s="51">
        <f>IF(OR(C797="",N(J797)=0),"",M797/J797)</f>
        <v/>
      </c>
    </row>
    <row r="798" hidden="1">
      <c r="B798" s="53" t="n"/>
      <c r="C798" s="13" t="n"/>
      <c r="D798" s="13" t="n"/>
      <c r="E798" s="14" t="n"/>
      <c r="F798" s="19" t="n"/>
      <c r="G798" s="19" t="n"/>
      <c r="H798" s="19" t="n"/>
      <c r="I798" s="19" t="n"/>
      <c r="J798" s="38">
        <f>IF(C798="","",N(E798)*N(F798)+N(G798)-N(I798))</f>
        <v/>
      </c>
      <c r="K798" s="38">
        <f>IF(C798="","",IFERROR(J798*VLOOKUP(D798,Settings!$B$11:$E$18,2,0)+VLOOKUP(D798,Settings!$B$11:$E$18,3,0)+J798*VLOOKUP(D798,Settings!$B$11:$E$18,4,0),0))</f>
        <v/>
      </c>
      <c r="L798" s="38">
        <f>IF(C798="","",N(E798)*IFERROR(VLOOKUP(C798,Products!$B$7:$E$156,4,0),0))</f>
        <v/>
      </c>
      <c r="M798" s="38">
        <f>IF(C798="","",J798-K798-L798-N(H798))</f>
        <v/>
      </c>
      <c r="N798" s="51">
        <f>IF(OR(C798="",N(J798)=0),"",M798/J798)</f>
        <v/>
      </c>
    </row>
    <row r="799" hidden="1">
      <c r="B799" s="53" t="n"/>
      <c r="C799" s="13" t="n"/>
      <c r="D799" s="13" t="n"/>
      <c r="E799" s="14" t="n"/>
      <c r="F799" s="19" t="n"/>
      <c r="G799" s="19" t="n"/>
      <c r="H799" s="19" t="n"/>
      <c r="I799" s="19" t="n"/>
      <c r="J799" s="38">
        <f>IF(C799="","",N(E799)*N(F799)+N(G799)-N(I799))</f>
        <v/>
      </c>
      <c r="K799" s="38">
        <f>IF(C799="","",IFERROR(J799*VLOOKUP(D799,Settings!$B$11:$E$18,2,0)+VLOOKUP(D799,Settings!$B$11:$E$18,3,0)+J799*VLOOKUP(D799,Settings!$B$11:$E$18,4,0),0))</f>
        <v/>
      </c>
      <c r="L799" s="38">
        <f>IF(C799="","",N(E799)*IFERROR(VLOOKUP(C799,Products!$B$7:$E$156,4,0),0))</f>
        <v/>
      </c>
      <c r="M799" s="38">
        <f>IF(C799="","",J799-K799-L799-N(H799))</f>
        <v/>
      </c>
      <c r="N799" s="51">
        <f>IF(OR(C799="",N(J799)=0),"",M799/J799)</f>
        <v/>
      </c>
    </row>
    <row r="800" hidden="1">
      <c r="B800" s="53" t="n"/>
      <c r="C800" s="13" t="n"/>
      <c r="D800" s="13" t="n"/>
      <c r="E800" s="14" t="n"/>
      <c r="F800" s="19" t="n"/>
      <c r="G800" s="19" t="n"/>
      <c r="H800" s="19" t="n"/>
      <c r="I800" s="19" t="n"/>
      <c r="J800" s="38">
        <f>IF(C800="","",N(E800)*N(F800)+N(G800)-N(I800))</f>
        <v/>
      </c>
      <c r="K800" s="38">
        <f>IF(C800="","",IFERROR(J800*VLOOKUP(D800,Settings!$B$11:$E$18,2,0)+VLOOKUP(D800,Settings!$B$11:$E$18,3,0)+J800*VLOOKUP(D800,Settings!$B$11:$E$18,4,0),0))</f>
        <v/>
      </c>
      <c r="L800" s="38">
        <f>IF(C800="","",N(E800)*IFERROR(VLOOKUP(C800,Products!$B$7:$E$156,4,0),0))</f>
        <v/>
      </c>
      <c r="M800" s="38">
        <f>IF(C800="","",J800-K800-L800-N(H800))</f>
        <v/>
      </c>
      <c r="N800" s="51">
        <f>IF(OR(C800="",N(J800)=0),"",M800/J800)</f>
        <v/>
      </c>
    </row>
    <row r="801" hidden="1">
      <c r="B801" s="53" t="n"/>
      <c r="C801" s="13" t="n"/>
      <c r="D801" s="13" t="n"/>
      <c r="E801" s="14" t="n"/>
      <c r="F801" s="19" t="n"/>
      <c r="G801" s="19" t="n"/>
      <c r="H801" s="19" t="n"/>
      <c r="I801" s="19" t="n"/>
      <c r="J801" s="38">
        <f>IF(C801="","",N(E801)*N(F801)+N(G801)-N(I801))</f>
        <v/>
      </c>
      <c r="K801" s="38">
        <f>IF(C801="","",IFERROR(J801*VLOOKUP(D801,Settings!$B$11:$E$18,2,0)+VLOOKUP(D801,Settings!$B$11:$E$18,3,0)+J801*VLOOKUP(D801,Settings!$B$11:$E$18,4,0),0))</f>
        <v/>
      </c>
      <c r="L801" s="38">
        <f>IF(C801="","",N(E801)*IFERROR(VLOOKUP(C801,Products!$B$7:$E$156,4,0),0))</f>
        <v/>
      </c>
      <c r="M801" s="38">
        <f>IF(C801="","",J801-K801-L801-N(H801))</f>
        <v/>
      </c>
      <c r="N801" s="51">
        <f>IF(OR(C801="",N(J801)=0),"",M801/J801)</f>
        <v/>
      </c>
    </row>
    <row r="802" hidden="1">
      <c r="B802" s="53" t="n"/>
      <c r="C802" s="13" t="n"/>
      <c r="D802" s="13" t="n"/>
      <c r="E802" s="14" t="n"/>
      <c r="F802" s="19" t="n"/>
      <c r="G802" s="19" t="n"/>
      <c r="H802" s="19" t="n"/>
      <c r="I802" s="19" t="n"/>
      <c r="J802" s="38">
        <f>IF(C802="","",N(E802)*N(F802)+N(G802)-N(I802))</f>
        <v/>
      </c>
      <c r="K802" s="38">
        <f>IF(C802="","",IFERROR(J802*VLOOKUP(D802,Settings!$B$11:$E$18,2,0)+VLOOKUP(D802,Settings!$B$11:$E$18,3,0)+J802*VLOOKUP(D802,Settings!$B$11:$E$18,4,0),0))</f>
        <v/>
      </c>
      <c r="L802" s="38">
        <f>IF(C802="","",N(E802)*IFERROR(VLOOKUP(C802,Products!$B$7:$E$156,4,0),0))</f>
        <v/>
      </c>
      <c r="M802" s="38">
        <f>IF(C802="","",J802-K802-L802-N(H802))</f>
        <v/>
      </c>
      <c r="N802" s="51">
        <f>IF(OR(C802="",N(J802)=0),"",M802/J802)</f>
        <v/>
      </c>
    </row>
    <row r="803" hidden="1">
      <c r="B803" s="53" t="n"/>
      <c r="C803" s="13" t="n"/>
      <c r="D803" s="13" t="n"/>
      <c r="E803" s="14" t="n"/>
      <c r="F803" s="19" t="n"/>
      <c r="G803" s="19" t="n"/>
      <c r="H803" s="19" t="n"/>
      <c r="I803" s="19" t="n"/>
      <c r="J803" s="38">
        <f>IF(C803="","",N(E803)*N(F803)+N(G803)-N(I803))</f>
        <v/>
      </c>
      <c r="K803" s="38">
        <f>IF(C803="","",IFERROR(J803*VLOOKUP(D803,Settings!$B$11:$E$18,2,0)+VLOOKUP(D803,Settings!$B$11:$E$18,3,0)+J803*VLOOKUP(D803,Settings!$B$11:$E$18,4,0),0))</f>
        <v/>
      </c>
      <c r="L803" s="38">
        <f>IF(C803="","",N(E803)*IFERROR(VLOOKUP(C803,Products!$B$7:$E$156,4,0),0))</f>
        <v/>
      </c>
      <c r="M803" s="38">
        <f>IF(C803="","",J803-K803-L803-N(H803))</f>
        <v/>
      </c>
      <c r="N803" s="51">
        <f>IF(OR(C803="",N(J803)=0),"",M803/J803)</f>
        <v/>
      </c>
    </row>
    <row r="804" hidden="1">
      <c r="B804" s="53" t="n"/>
      <c r="C804" s="13" t="n"/>
      <c r="D804" s="13" t="n"/>
      <c r="E804" s="14" t="n"/>
      <c r="F804" s="19" t="n"/>
      <c r="G804" s="19" t="n"/>
      <c r="H804" s="19" t="n"/>
      <c r="I804" s="19" t="n"/>
      <c r="J804" s="38">
        <f>IF(C804="","",N(E804)*N(F804)+N(G804)-N(I804))</f>
        <v/>
      </c>
      <c r="K804" s="38">
        <f>IF(C804="","",IFERROR(J804*VLOOKUP(D804,Settings!$B$11:$E$18,2,0)+VLOOKUP(D804,Settings!$B$11:$E$18,3,0)+J804*VLOOKUP(D804,Settings!$B$11:$E$18,4,0),0))</f>
        <v/>
      </c>
      <c r="L804" s="38">
        <f>IF(C804="","",N(E804)*IFERROR(VLOOKUP(C804,Products!$B$7:$E$156,4,0),0))</f>
        <v/>
      </c>
      <c r="M804" s="38">
        <f>IF(C804="","",J804-K804-L804-N(H804))</f>
        <v/>
      </c>
      <c r="N804" s="51">
        <f>IF(OR(C804="",N(J804)=0),"",M804/J804)</f>
        <v/>
      </c>
    </row>
    <row r="805" hidden="1">
      <c r="B805" s="53" t="n"/>
      <c r="C805" s="13" t="n"/>
      <c r="D805" s="13" t="n"/>
      <c r="E805" s="14" t="n"/>
      <c r="F805" s="19" t="n"/>
      <c r="G805" s="19" t="n"/>
      <c r="H805" s="19" t="n"/>
      <c r="I805" s="19" t="n"/>
      <c r="J805" s="38">
        <f>IF(C805="","",N(E805)*N(F805)+N(G805)-N(I805))</f>
        <v/>
      </c>
      <c r="K805" s="38">
        <f>IF(C805="","",IFERROR(J805*VLOOKUP(D805,Settings!$B$11:$E$18,2,0)+VLOOKUP(D805,Settings!$B$11:$E$18,3,0)+J805*VLOOKUP(D805,Settings!$B$11:$E$18,4,0),0))</f>
        <v/>
      </c>
      <c r="L805" s="38">
        <f>IF(C805="","",N(E805)*IFERROR(VLOOKUP(C805,Products!$B$7:$E$156,4,0),0))</f>
        <v/>
      </c>
      <c r="M805" s="38">
        <f>IF(C805="","",J805-K805-L805-N(H805))</f>
        <v/>
      </c>
      <c r="N805" s="51">
        <f>IF(OR(C805="",N(J805)=0),"",M805/J805)</f>
        <v/>
      </c>
    </row>
    <row r="806" hidden="1">
      <c r="B806" s="53" t="n"/>
      <c r="C806" s="13" t="n"/>
      <c r="D806" s="13" t="n"/>
      <c r="E806" s="14" t="n"/>
      <c r="F806" s="19" t="n"/>
      <c r="G806" s="19" t="n"/>
      <c r="H806" s="19" t="n"/>
      <c r="I806" s="19" t="n"/>
      <c r="J806" s="38">
        <f>IF(C806="","",N(E806)*N(F806)+N(G806)-N(I806))</f>
        <v/>
      </c>
      <c r="K806" s="38">
        <f>IF(C806="","",IFERROR(J806*VLOOKUP(D806,Settings!$B$11:$E$18,2,0)+VLOOKUP(D806,Settings!$B$11:$E$18,3,0)+J806*VLOOKUP(D806,Settings!$B$11:$E$18,4,0),0))</f>
        <v/>
      </c>
      <c r="L806" s="38">
        <f>IF(C806="","",N(E806)*IFERROR(VLOOKUP(C806,Products!$B$7:$E$156,4,0),0))</f>
        <v/>
      </c>
      <c r="M806" s="38">
        <f>IF(C806="","",J806-K806-L806-N(H806))</f>
        <v/>
      </c>
      <c r="N806" s="51">
        <f>IF(OR(C806="",N(J806)=0),"",M806/J806)</f>
        <v/>
      </c>
    </row>
    <row r="807" hidden="1">
      <c r="B807" s="53" t="n"/>
      <c r="C807" s="13" t="n"/>
      <c r="D807" s="13" t="n"/>
      <c r="E807" s="14" t="n"/>
      <c r="F807" s="19" t="n"/>
      <c r="G807" s="19" t="n"/>
      <c r="H807" s="19" t="n"/>
      <c r="I807" s="19" t="n"/>
      <c r="J807" s="38">
        <f>IF(C807="","",N(E807)*N(F807)+N(G807)-N(I807))</f>
        <v/>
      </c>
      <c r="K807" s="38">
        <f>IF(C807="","",IFERROR(J807*VLOOKUP(D807,Settings!$B$11:$E$18,2,0)+VLOOKUP(D807,Settings!$B$11:$E$18,3,0)+J807*VLOOKUP(D807,Settings!$B$11:$E$18,4,0),0))</f>
        <v/>
      </c>
      <c r="L807" s="38">
        <f>IF(C807="","",N(E807)*IFERROR(VLOOKUP(C807,Products!$B$7:$E$156,4,0),0))</f>
        <v/>
      </c>
      <c r="M807" s="38">
        <f>IF(C807="","",J807-K807-L807-N(H807))</f>
        <v/>
      </c>
      <c r="N807" s="51">
        <f>IF(OR(C807="",N(J807)=0),"",M807/J807)</f>
        <v/>
      </c>
    </row>
    <row r="808" hidden="1">
      <c r="B808" s="53" t="n"/>
      <c r="C808" s="13" t="n"/>
      <c r="D808" s="13" t="n"/>
      <c r="E808" s="14" t="n"/>
      <c r="F808" s="19" t="n"/>
      <c r="G808" s="19" t="n"/>
      <c r="H808" s="19" t="n"/>
      <c r="I808" s="19" t="n"/>
      <c r="J808" s="38">
        <f>IF(C808="","",N(E808)*N(F808)+N(G808)-N(I808))</f>
        <v/>
      </c>
      <c r="K808" s="38">
        <f>IF(C808="","",IFERROR(J808*VLOOKUP(D808,Settings!$B$11:$E$18,2,0)+VLOOKUP(D808,Settings!$B$11:$E$18,3,0)+J808*VLOOKUP(D808,Settings!$B$11:$E$18,4,0),0))</f>
        <v/>
      </c>
      <c r="L808" s="38">
        <f>IF(C808="","",N(E808)*IFERROR(VLOOKUP(C808,Products!$B$7:$E$156,4,0),0))</f>
        <v/>
      </c>
      <c r="M808" s="38">
        <f>IF(C808="","",J808-K808-L808-N(H808))</f>
        <v/>
      </c>
      <c r="N808" s="51">
        <f>IF(OR(C808="",N(J808)=0),"",M808/J808)</f>
        <v/>
      </c>
    </row>
    <row r="809" hidden="1">
      <c r="B809" s="53" t="n"/>
      <c r="C809" s="13" t="n"/>
      <c r="D809" s="13" t="n"/>
      <c r="E809" s="14" t="n"/>
      <c r="F809" s="19" t="n"/>
      <c r="G809" s="19" t="n"/>
      <c r="H809" s="19" t="n"/>
      <c r="I809" s="19" t="n"/>
      <c r="J809" s="38">
        <f>IF(C809="","",N(E809)*N(F809)+N(G809)-N(I809))</f>
        <v/>
      </c>
      <c r="K809" s="38">
        <f>IF(C809="","",IFERROR(J809*VLOOKUP(D809,Settings!$B$11:$E$18,2,0)+VLOOKUP(D809,Settings!$B$11:$E$18,3,0)+J809*VLOOKUP(D809,Settings!$B$11:$E$18,4,0),0))</f>
        <v/>
      </c>
      <c r="L809" s="38">
        <f>IF(C809="","",N(E809)*IFERROR(VLOOKUP(C809,Products!$B$7:$E$156,4,0),0))</f>
        <v/>
      </c>
      <c r="M809" s="38">
        <f>IF(C809="","",J809-K809-L809-N(H809))</f>
        <v/>
      </c>
      <c r="N809" s="51">
        <f>IF(OR(C809="",N(J809)=0),"",M809/J809)</f>
        <v/>
      </c>
    </row>
    <row r="810" hidden="1">
      <c r="B810" s="53" t="n"/>
      <c r="C810" s="13" t="n"/>
      <c r="D810" s="13" t="n"/>
      <c r="E810" s="14" t="n"/>
      <c r="F810" s="19" t="n"/>
      <c r="G810" s="19" t="n"/>
      <c r="H810" s="19" t="n"/>
      <c r="I810" s="19" t="n"/>
      <c r="J810" s="38">
        <f>IF(C810="","",N(E810)*N(F810)+N(G810)-N(I810))</f>
        <v/>
      </c>
      <c r="K810" s="38">
        <f>IF(C810="","",IFERROR(J810*VLOOKUP(D810,Settings!$B$11:$E$18,2,0)+VLOOKUP(D810,Settings!$B$11:$E$18,3,0)+J810*VLOOKUP(D810,Settings!$B$11:$E$18,4,0),0))</f>
        <v/>
      </c>
      <c r="L810" s="38">
        <f>IF(C810="","",N(E810)*IFERROR(VLOOKUP(C810,Products!$B$7:$E$156,4,0),0))</f>
        <v/>
      </c>
      <c r="M810" s="38">
        <f>IF(C810="","",J810-K810-L810-N(H810))</f>
        <v/>
      </c>
      <c r="N810" s="51">
        <f>IF(OR(C810="",N(J810)=0),"",M810/J810)</f>
        <v/>
      </c>
    </row>
    <row r="811" hidden="1">
      <c r="B811" s="53" t="n"/>
      <c r="C811" s="13" t="n"/>
      <c r="D811" s="13" t="n"/>
      <c r="E811" s="14" t="n"/>
      <c r="F811" s="19" t="n"/>
      <c r="G811" s="19" t="n"/>
      <c r="H811" s="19" t="n"/>
      <c r="I811" s="19" t="n"/>
      <c r="J811" s="38">
        <f>IF(C811="","",N(E811)*N(F811)+N(G811)-N(I811))</f>
        <v/>
      </c>
      <c r="K811" s="38">
        <f>IF(C811="","",IFERROR(J811*VLOOKUP(D811,Settings!$B$11:$E$18,2,0)+VLOOKUP(D811,Settings!$B$11:$E$18,3,0)+J811*VLOOKUP(D811,Settings!$B$11:$E$18,4,0),0))</f>
        <v/>
      </c>
      <c r="L811" s="38">
        <f>IF(C811="","",N(E811)*IFERROR(VLOOKUP(C811,Products!$B$7:$E$156,4,0),0))</f>
        <v/>
      </c>
      <c r="M811" s="38">
        <f>IF(C811="","",J811-K811-L811-N(H811))</f>
        <v/>
      </c>
      <c r="N811" s="51">
        <f>IF(OR(C811="",N(J811)=0),"",M811/J811)</f>
        <v/>
      </c>
    </row>
    <row r="812" hidden="1">
      <c r="B812" s="53" t="n"/>
      <c r="C812" s="13" t="n"/>
      <c r="D812" s="13" t="n"/>
      <c r="E812" s="14" t="n"/>
      <c r="F812" s="19" t="n"/>
      <c r="G812" s="19" t="n"/>
      <c r="H812" s="19" t="n"/>
      <c r="I812" s="19" t="n"/>
      <c r="J812" s="38">
        <f>IF(C812="","",N(E812)*N(F812)+N(G812)-N(I812))</f>
        <v/>
      </c>
      <c r="K812" s="38">
        <f>IF(C812="","",IFERROR(J812*VLOOKUP(D812,Settings!$B$11:$E$18,2,0)+VLOOKUP(D812,Settings!$B$11:$E$18,3,0)+J812*VLOOKUP(D812,Settings!$B$11:$E$18,4,0),0))</f>
        <v/>
      </c>
      <c r="L812" s="38">
        <f>IF(C812="","",N(E812)*IFERROR(VLOOKUP(C812,Products!$B$7:$E$156,4,0),0))</f>
        <v/>
      </c>
      <c r="M812" s="38">
        <f>IF(C812="","",J812-K812-L812-N(H812))</f>
        <v/>
      </c>
      <c r="N812" s="51">
        <f>IF(OR(C812="",N(J812)=0),"",M812/J812)</f>
        <v/>
      </c>
    </row>
    <row r="813" hidden="1">
      <c r="B813" s="53" t="n"/>
      <c r="C813" s="13" t="n"/>
      <c r="D813" s="13" t="n"/>
      <c r="E813" s="14" t="n"/>
      <c r="F813" s="19" t="n"/>
      <c r="G813" s="19" t="n"/>
      <c r="H813" s="19" t="n"/>
      <c r="I813" s="19" t="n"/>
      <c r="J813" s="38">
        <f>IF(C813="","",N(E813)*N(F813)+N(G813)-N(I813))</f>
        <v/>
      </c>
      <c r="K813" s="38">
        <f>IF(C813="","",IFERROR(J813*VLOOKUP(D813,Settings!$B$11:$E$18,2,0)+VLOOKUP(D813,Settings!$B$11:$E$18,3,0)+J813*VLOOKUP(D813,Settings!$B$11:$E$18,4,0),0))</f>
        <v/>
      </c>
      <c r="L813" s="38">
        <f>IF(C813="","",N(E813)*IFERROR(VLOOKUP(C813,Products!$B$7:$E$156,4,0),0))</f>
        <v/>
      </c>
      <c r="M813" s="38">
        <f>IF(C813="","",J813-K813-L813-N(H813))</f>
        <v/>
      </c>
      <c r="N813" s="51">
        <f>IF(OR(C813="",N(J813)=0),"",M813/J813)</f>
        <v/>
      </c>
    </row>
    <row r="814" hidden="1">
      <c r="B814" s="53" t="n"/>
      <c r="C814" s="13" t="n"/>
      <c r="D814" s="13" t="n"/>
      <c r="E814" s="14" t="n"/>
      <c r="F814" s="19" t="n"/>
      <c r="G814" s="19" t="n"/>
      <c r="H814" s="19" t="n"/>
      <c r="I814" s="19" t="n"/>
      <c r="J814" s="38">
        <f>IF(C814="","",N(E814)*N(F814)+N(G814)-N(I814))</f>
        <v/>
      </c>
      <c r="K814" s="38">
        <f>IF(C814="","",IFERROR(J814*VLOOKUP(D814,Settings!$B$11:$E$18,2,0)+VLOOKUP(D814,Settings!$B$11:$E$18,3,0)+J814*VLOOKUP(D814,Settings!$B$11:$E$18,4,0),0))</f>
        <v/>
      </c>
      <c r="L814" s="38">
        <f>IF(C814="","",N(E814)*IFERROR(VLOOKUP(C814,Products!$B$7:$E$156,4,0),0))</f>
        <v/>
      </c>
      <c r="M814" s="38">
        <f>IF(C814="","",J814-K814-L814-N(H814))</f>
        <v/>
      </c>
      <c r="N814" s="51">
        <f>IF(OR(C814="",N(J814)=0),"",M814/J814)</f>
        <v/>
      </c>
    </row>
    <row r="815" hidden="1">
      <c r="B815" s="53" t="n"/>
      <c r="C815" s="13" t="n"/>
      <c r="D815" s="13" t="n"/>
      <c r="E815" s="14" t="n"/>
      <c r="F815" s="19" t="n"/>
      <c r="G815" s="19" t="n"/>
      <c r="H815" s="19" t="n"/>
      <c r="I815" s="19" t="n"/>
      <c r="J815" s="38">
        <f>IF(C815="","",N(E815)*N(F815)+N(G815)-N(I815))</f>
        <v/>
      </c>
      <c r="K815" s="38">
        <f>IF(C815="","",IFERROR(J815*VLOOKUP(D815,Settings!$B$11:$E$18,2,0)+VLOOKUP(D815,Settings!$B$11:$E$18,3,0)+J815*VLOOKUP(D815,Settings!$B$11:$E$18,4,0),0))</f>
        <v/>
      </c>
      <c r="L815" s="38">
        <f>IF(C815="","",N(E815)*IFERROR(VLOOKUP(C815,Products!$B$7:$E$156,4,0),0))</f>
        <v/>
      </c>
      <c r="M815" s="38">
        <f>IF(C815="","",J815-K815-L815-N(H815))</f>
        <v/>
      </c>
      <c r="N815" s="51">
        <f>IF(OR(C815="",N(J815)=0),"",M815/J815)</f>
        <v/>
      </c>
    </row>
    <row r="816" hidden="1">
      <c r="B816" s="53" t="n"/>
      <c r="C816" s="13" t="n"/>
      <c r="D816" s="13" t="n"/>
      <c r="E816" s="14" t="n"/>
      <c r="F816" s="19" t="n"/>
      <c r="G816" s="19" t="n"/>
      <c r="H816" s="19" t="n"/>
      <c r="I816" s="19" t="n"/>
      <c r="J816" s="38">
        <f>IF(C816="","",N(E816)*N(F816)+N(G816)-N(I816))</f>
        <v/>
      </c>
      <c r="K816" s="38">
        <f>IF(C816="","",IFERROR(J816*VLOOKUP(D816,Settings!$B$11:$E$18,2,0)+VLOOKUP(D816,Settings!$B$11:$E$18,3,0)+J816*VLOOKUP(D816,Settings!$B$11:$E$18,4,0),0))</f>
        <v/>
      </c>
      <c r="L816" s="38">
        <f>IF(C816="","",N(E816)*IFERROR(VLOOKUP(C816,Products!$B$7:$E$156,4,0),0))</f>
        <v/>
      </c>
      <c r="M816" s="38">
        <f>IF(C816="","",J816-K816-L816-N(H816))</f>
        <v/>
      </c>
      <c r="N816" s="51">
        <f>IF(OR(C816="",N(J816)=0),"",M816/J816)</f>
        <v/>
      </c>
    </row>
    <row r="817" hidden="1">
      <c r="B817" s="53" t="n"/>
      <c r="C817" s="13" t="n"/>
      <c r="D817" s="13" t="n"/>
      <c r="E817" s="14" t="n"/>
      <c r="F817" s="19" t="n"/>
      <c r="G817" s="19" t="n"/>
      <c r="H817" s="19" t="n"/>
      <c r="I817" s="19" t="n"/>
      <c r="J817" s="38">
        <f>IF(C817="","",N(E817)*N(F817)+N(G817)-N(I817))</f>
        <v/>
      </c>
      <c r="K817" s="38">
        <f>IF(C817="","",IFERROR(J817*VLOOKUP(D817,Settings!$B$11:$E$18,2,0)+VLOOKUP(D817,Settings!$B$11:$E$18,3,0)+J817*VLOOKUP(D817,Settings!$B$11:$E$18,4,0),0))</f>
        <v/>
      </c>
      <c r="L817" s="38">
        <f>IF(C817="","",N(E817)*IFERROR(VLOOKUP(C817,Products!$B$7:$E$156,4,0),0))</f>
        <v/>
      </c>
      <c r="M817" s="38">
        <f>IF(C817="","",J817-K817-L817-N(H817))</f>
        <v/>
      </c>
      <c r="N817" s="51">
        <f>IF(OR(C817="",N(J817)=0),"",M817/J817)</f>
        <v/>
      </c>
    </row>
    <row r="818" hidden="1">
      <c r="B818" s="53" t="n"/>
      <c r="C818" s="13" t="n"/>
      <c r="D818" s="13" t="n"/>
      <c r="E818" s="14" t="n"/>
      <c r="F818" s="19" t="n"/>
      <c r="G818" s="19" t="n"/>
      <c r="H818" s="19" t="n"/>
      <c r="I818" s="19" t="n"/>
      <c r="J818" s="38">
        <f>IF(C818="","",N(E818)*N(F818)+N(G818)-N(I818))</f>
        <v/>
      </c>
      <c r="K818" s="38">
        <f>IF(C818="","",IFERROR(J818*VLOOKUP(D818,Settings!$B$11:$E$18,2,0)+VLOOKUP(D818,Settings!$B$11:$E$18,3,0)+J818*VLOOKUP(D818,Settings!$B$11:$E$18,4,0),0))</f>
        <v/>
      </c>
      <c r="L818" s="38">
        <f>IF(C818="","",N(E818)*IFERROR(VLOOKUP(C818,Products!$B$7:$E$156,4,0),0))</f>
        <v/>
      </c>
      <c r="M818" s="38">
        <f>IF(C818="","",J818-K818-L818-N(H818))</f>
        <v/>
      </c>
      <c r="N818" s="51">
        <f>IF(OR(C818="",N(J818)=0),"",M818/J818)</f>
        <v/>
      </c>
    </row>
    <row r="819" hidden="1">
      <c r="B819" s="53" t="n"/>
      <c r="C819" s="13" t="n"/>
      <c r="D819" s="13" t="n"/>
      <c r="E819" s="14" t="n"/>
      <c r="F819" s="19" t="n"/>
      <c r="G819" s="19" t="n"/>
      <c r="H819" s="19" t="n"/>
      <c r="I819" s="19" t="n"/>
      <c r="J819" s="38">
        <f>IF(C819="","",N(E819)*N(F819)+N(G819)-N(I819))</f>
        <v/>
      </c>
      <c r="K819" s="38">
        <f>IF(C819="","",IFERROR(J819*VLOOKUP(D819,Settings!$B$11:$E$18,2,0)+VLOOKUP(D819,Settings!$B$11:$E$18,3,0)+J819*VLOOKUP(D819,Settings!$B$11:$E$18,4,0),0))</f>
        <v/>
      </c>
      <c r="L819" s="38">
        <f>IF(C819="","",N(E819)*IFERROR(VLOOKUP(C819,Products!$B$7:$E$156,4,0),0))</f>
        <v/>
      </c>
      <c r="M819" s="38">
        <f>IF(C819="","",J819-K819-L819-N(H819))</f>
        <v/>
      </c>
      <c r="N819" s="51">
        <f>IF(OR(C819="",N(J819)=0),"",M819/J819)</f>
        <v/>
      </c>
    </row>
    <row r="820" hidden="1">
      <c r="B820" s="53" t="n"/>
      <c r="C820" s="13" t="n"/>
      <c r="D820" s="13" t="n"/>
      <c r="E820" s="14" t="n"/>
      <c r="F820" s="19" t="n"/>
      <c r="G820" s="19" t="n"/>
      <c r="H820" s="19" t="n"/>
      <c r="I820" s="19" t="n"/>
      <c r="J820" s="38">
        <f>IF(C820="","",N(E820)*N(F820)+N(G820)-N(I820))</f>
        <v/>
      </c>
      <c r="K820" s="38">
        <f>IF(C820="","",IFERROR(J820*VLOOKUP(D820,Settings!$B$11:$E$18,2,0)+VLOOKUP(D820,Settings!$B$11:$E$18,3,0)+J820*VLOOKUP(D820,Settings!$B$11:$E$18,4,0),0))</f>
        <v/>
      </c>
      <c r="L820" s="38">
        <f>IF(C820="","",N(E820)*IFERROR(VLOOKUP(C820,Products!$B$7:$E$156,4,0),0))</f>
        <v/>
      </c>
      <c r="M820" s="38">
        <f>IF(C820="","",J820-K820-L820-N(H820))</f>
        <v/>
      </c>
      <c r="N820" s="51">
        <f>IF(OR(C820="",N(J820)=0),"",M820/J820)</f>
        <v/>
      </c>
    </row>
    <row r="821" hidden="1">
      <c r="B821" s="53" t="n"/>
      <c r="C821" s="13" t="n"/>
      <c r="D821" s="13" t="n"/>
      <c r="E821" s="14" t="n"/>
      <c r="F821" s="19" t="n"/>
      <c r="G821" s="19" t="n"/>
      <c r="H821" s="19" t="n"/>
      <c r="I821" s="19" t="n"/>
      <c r="J821" s="38">
        <f>IF(C821="","",N(E821)*N(F821)+N(G821)-N(I821))</f>
        <v/>
      </c>
      <c r="K821" s="38">
        <f>IF(C821="","",IFERROR(J821*VLOOKUP(D821,Settings!$B$11:$E$18,2,0)+VLOOKUP(D821,Settings!$B$11:$E$18,3,0)+J821*VLOOKUP(D821,Settings!$B$11:$E$18,4,0),0))</f>
        <v/>
      </c>
      <c r="L821" s="38">
        <f>IF(C821="","",N(E821)*IFERROR(VLOOKUP(C821,Products!$B$7:$E$156,4,0),0))</f>
        <v/>
      </c>
      <c r="M821" s="38">
        <f>IF(C821="","",J821-K821-L821-N(H821))</f>
        <v/>
      </c>
      <c r="N821" s="51">
        <f>IF(OR(C821="",N(J821)=0),"",M821/J821)</f>
        <v/>
      </c>
    </row>
    <row r="822" hidden="1">
      <c r="B822" s="53" t="n"/>
      <c r="C822" s="13" t="n"/>
      <c r="D822" s="13" t="n"/>
      <c r="E822" s="14" t="n"/>
      <c r="F822" s="19" t="n"/>
      <c r="G822" s="19" t="n"/>
      <c r="H822" s="19" t="n"/>
      <c r="I822" s="19" t="n"/>
      <c r="J822" s="38">
        <f>IF(C822="","",N(E822)*N(F822)+N(G822)-N(I822))</f>
        <v/>
      </c>
      <c r="K822" s="38">
        <f>IF(C822="","",IFERROR(J822*VLOOKUP(D822,Settings!$B$11:$E$18,2,0)+VLOOKUP(D822,Settings!$B$11:$E$18,3,0)+J822*VLOOKUP(D822,Settings!$B$11:$E$18,4,0),0))</f>
        <v/>
      </c>
      <c r="L822" s="38">
        <f>IF(C822="","",N(E822)*IFERROR(VLOOKUP(C822,Products!$B$7:$E$156,4,0),0))</f>
        <v/>
      </c>
      <c r="M822" s="38">
        <f>IF(C822="","",J822-K822-L822-N(H822))</f>
        <v/>
      </c>
      <c r="N822" s="51">
        <f>IF(OR(C822="",N(J822)=0),"",M822/J822)</f>
        <v/>
      </c>
    </row>
    <row r="823" hidden="1">
      <c r="B823" s="53" t="n"/>
      <c r="C823" s="13" t="n"/>
      <c r="D823" s="13" t="n"/>
      <c r="E823" s="14" t="n"/>
      <c r="F823" s="19" t="n"/>
      <c r="G823" s="19" t="n"/>
      <c r="H823" s="19" t="n"/>
      <c r="I823" s="19" t="n"/>
      <c r="J823" s="38">
        <f>IF(C823="","",N(E823)*N(F823)+N(G823)-N(I823))</f>
        <v/>
      </c>
      <c r="K823" s="38">
        <f>IF(C823="","",IFERROR(J823*VLOOKUP(D823,Settings!$B$11:$E$18,2,0)+VLOOKUP(D823,Settings!$B$11:$E$18,3,0)+J823*VLOOKUP(D823,Settings!$B$11:$E$18,4,0),0))</f>
        <v/>
      </c>
      <c r="L823" s="38">
        <f>IF(C823="","",N(E823)*IFERROR(VLOOKUP(C823,Products!$B$7:$E$156,4,0),0))</f>
        <v/>
      </c>
      <c r="M823" s="38">
        <f>IF(C823="","",J823-K823-L823-N(H823))</f>
        <v/>
      </c>
      <c r="N823" s="51">
        <f>IF(OR(C823="",N(J823)=0),"",M823/J823)</f>
        <v/>
      </c>
    </row>
    <row r="824" hidden="1">
      <c r="B824" s="53" t="n"/>
      <c r="C824" s="13" t="n"/>
      <c r="D824" s="13" t="n"/>
      <c r="E824" s="14" t="n"/>
      <c r="F824" s="19" t="n"/>
      <c r="G824" s="19" t="n"/>
      <c r="H824" s="19" t="n"/>
      <c r="I824" s="19" t="n"/>
      <c r="J824" s="38">
        <f>IF(C824="","",N(E824)*N(F824)+N(G824)-N(I824))</f>
        <v/>
      </c>
      <c r="K824" s="38">
        <f>IF(C824="","",IFERROR(J824*VLOOKUP(D824,Settings!$B$11:$E$18,2,0)+VLOOKUP(D824,Settings!$B$11:$E$18,3,0)+J824*VLOOKUP(D824,Settings!$B$11:$E$18,4,0),0))</f>
        <v/>
      </c>
      <c r="L824" s="38">
        <f>IF(C824="","",N(E824)*IFERROR(VLOOKUP(C824,Products!$B$7:$E$156,4,0),0))</f>
        <v/>
      </c>
      <c r="M824" s="38">
        <f>IF(C824="","",J824-K824-L824-N(H824))</f>
        <v/>
      </c>
      <c r="N824" s="51">
        <f>IF(OR(C824="",N(J824)=0),"",M824/J824)</f>
        <v/>
      </c>
    </row>
    <row r="825" hidden="1">
      <c r="B825" s="53" t="n"/>
      <c r="C825" s="13" t="n"/>
      <c r="D825" s="13" t="n"/>
      <c r="E825" s="14" t="n"/>
      <c r="F825" s="19" t="n"/>
      <c r="G825" s="19" t="n"/>
      <c r="H825" s="19" t="n"/>
      <c r="I825" s="19" t="n"/>
      <c r="J825" s="38">
        <f>IF(C825="","",N(E825)*N(F825)+N(G825)-N(I825))</f>
        <v/>
      </c>
      <c r="K825" s="38">
        <f>IF(C825="","",IFERROR(J825*VLOOKUP(D825,Settings!$B$11:$E$18,2,0)+VLOOKUP(D825,Settings!$B$11:$E$18,3,0)+J825*VLOOKUP(D825,Settings!$B$11:$E$18,4,0),0))</f>
        <v/>
      </c>
      <c r="L825" s="38">
        <f>IF(C825="","",N(E825)*IFERROR(VLOOKUP(C825,Products!$B$7:$E$156,4,0),0))</f>
        <v/>
      </c>
      <c r="M825" s="38">
        <f>IF(C825="","",J825-K825-L825-N(H825))</f>
        <v/>
      </c>
      <c r="N825" s="51">
        <f>IF(OR(C825="",N(J825)=0),"",M825/J825)</f>
        <v/>
      </c>
    </row>
    <row r="826" hidden="1">
      <c r="B826" s="53" t="n"/>
      <c r="C826" s="13" t="n"/>
      <c r="D826" s="13" t="n"/>
      <c r="E826" s="14" t="n"/>
      <c r="F826" s="19" t="n"/>
      <c r="G826" s="19" t="n"/>
      <c r="H826" s="19" t="n"/>
      <c r="I826" s="19" t="n"/>
      <c r="J826" s="38">
        <f>IF(C826="","",N(E826)*N(F826)+N(G826)-N(I826))</f>
        <v/>
      </c>
      <c r="K826" s="38">
        <f>IF(C826="","",IFERROR(J826*VLOOKUP(D826,Settings!$B$11:$E$18,2,0)+VLOOKUP(D826,Settings!$B$11:$E$18,3,0)+J826*VLOOKUP(D826,Settings!$B$11:$E$18,4,0),0))</f>
        <v/>
      </c>
      <c r="L826" s="38">
        <f>IF(C826="","",N(E826)*IFERROR(VLOOKUP(C826,Products!$B$7:$E$156,4,0),0))</f>
        <v/>
      </c>
      <c r="M826" s="38">
        <f>IF(C826="","",J826-K826-L826-N(H826))</f>
        <v/>
      </c>
      <c r="N826" s="51">
        <f>IF(OR(C826="",N(J826)=0),"",M826/J826)</f>
        <v/>
      </c>
    </row>
    <row r="827" hidden="1">
      <c r="B827" s="53" t="n"/>
      <c r="C827" s="13" t="n"/>
      <c r="D827" s="13" t="n"/>
      <c r="E827" s="14" t="n"/>
      <c r="F827" s="19" t="n"/>
      <c r="G827" s="19" t="n"/>
      <c r="H827" s="19" t="n"/>
      <c r="I827" s="19" t="n"/>
      <c r="J827" s="38">
        <f>IF(C827="","",N(E827)*N(F827)+N(G827)-N(I827))</f>
        <v/>
      </c>
      <c r="K827" s="38">
        <f>IF(C827="","",IFERROR(J827*VLOOKUP(D827,Settings!$B$11:$E$18,2,0)+VLOOKUP(D827,Settings!$B$11:$E$18,3,0)+J827*VLOOKUP(D827,Settings!$B$11:$E$18,4,0),0))</f>
        <v/>
      </c>
      <c r="L827" s="38">
        <f>IF(C827="","",N(E827)*IFERROR(VLOOKUP(C827,Products!$B$7:$E$156,4,0),0))</f>
        <v/>
      </c>
      <c r="M827" s="38">
        <f>IF(C827="","",J827-K827-L827-N(H827))</f>
        <v/>
      </c>
      <c r="N827" s="51">
        <f>IF(OR(C827="",N(J827)=0),"",M827/J827)</f>
        <v/>
      </c>
    </row>
    <row r="828" hidden="1">
      <c r="B828" s="53" t="n"/>
      <c r="C828" s="13" t="n"/>
      <c r="D828" s="13" t="n"/>
      <c r="E828" s="14" t="n"/>
      <c r="F828" s="19" t="n"/>
      <c r="G828" s="19" t="n"/>
      <c r="H828" s="19" t="n"/>
      <c r="I828" s="19" t="n"/>
      <c r="J828" s="38">
        <f>IF(C828="","",N(E828)*N(F828)+N(G828)-N(I828))</f>
        <v/>
      </c>
      <c r="K828" s="38">
        <f>IF(C828="","",IFERROR(J828*VLOOKUP(D828,Settings!$B$11:$E$18,2,0)+VLOOKUP(D828,Settings!$B$11:$E$18,3,0)+J828*VLOOKUP(D828,Settings!$B$11:$E$18,4,0),0))</f>
        <v/>
      </c>
      <c r="L828" s="38">
        <f>IF(C828="","",N(E828)*IFERROR(VLOOKUP(C828,Products!$B$7:$E$156,4,0),0))</f>
        <v/>
      </c>
      <c r="M828" s="38">
        <f>IF(C828="","",J828-K828-L828-N(H828))</f>
        <v/>
      </c>
      <c r="N828" s="51">
        <f>IF(OR(C828="",N(J828)=0),"",M828/J828)</f>
        <v/>
      </c>
    </row>
    <row r="829" hidden="1">
      <c r="B829" s="53" t="n"/>
      <c r="C829" s="13" t="n"/>
      <c r="D829" s="13" t="n"/>
      <c r="E829" s="14" t="n"/>
      <c r="F829" s="19" t="n"/>
      <c r="G829" s="19" t="n"/>
      <c r="H829" s="19" t="n"/>
      <c r="I829" s="19" t="n"/>
      <c r="J829" s="38">
        <f>IF(C829="","",N(E829)*N(F829)+N(G829)-N(I829))</f>
        <v/>
      </c>
      <c r="K829" s="38">
        <f>IF(C829="","",IFERROR(J829*VLOOKUP(D829,Settings!$B$11:$E$18,2,0)+VLOOKUP(D829,Settings!$B$11:$E$18,3,0)+J829*VLOOKUP(D829,Settings!$B$11:$E$18,4,0),0))</f>
        <v/>
      </c>
      <c r="L829" s="38">
        <f>IF(C829="","",N(E829)*IFERROR(VLOOKUP(C829,Products!$B$7:$E$156,4,0),0))</f>
        <v/>
      </c>
      <c r="M829" s="38">
        <f>IF(C829="","",J829-K829-L829-N(H829))</f>
        <v/>
      </c>
      <c r="N829" s="51">
        <f>IF(OR(C829="",N(J829)=0),"",M829/J829)</f>
        <v/>
      </c>
    </row>
    <row r="830" hidden="1">
      <c r="B830" s="53" t="n"/>
      <c r="C830" s="13" t="n"/>
      <c r="D830" s="13" t="n"/>
      <c r="E830" s="14" t="n"/>
      <c r="F830" s="19" t="n"/>
      <c r="G830" s="19" t="n"/>
      <c r="H830" s="19" t="n"/>
      <c r="I830" s="19" t="n"/>
      <c r="J830" s="38">
        <f>IF(C830="","",N(E830)*N(F830)+N(G830)-N(I830))</f>
        <v/>
      </c>
      <c r="K830" s="38">
        <f>IF(C830="","",IFERROR(J830*VLOOKUP(D830,Settings!$B$11:$E$18,2,0)+VLOOKUP(D830,Settings!$B$11:$E$18,3,0)+J830*VLOOKUP(D830,Settings!$B$11:$E$18,4,0),0))</f>
        <v/>
      </c>
      <c r="L830" s="38">
        <f>IF(C830="","",N(E830)*IFERROR(VLOOKUP(C830,Products!$B$7:$E$156,4,0),0))</f>
        <v/>
      </c>
      <c r="M830" s="38">
        <f>IF(C830="","",J830-K830-L830-N(H830))</f>
        <v/>
      </c>
      <c r="N830" s="51">
        <f>IF(OR(C830="",N(J830)=0),"",M830/J830)</f>
        <v/>
      </c>
    </row>
    <row r="831" hidden="1">
      <c r="B831" s="53" t="n"/>
      <c r="C831" s="13" t="n"/>
      <c r="D831" s="13" t="n"/>
      <c r="E831" s="14" t="n"/>
      <c r="F831" s="19" t="n"/>
      <c r="G831" s="19" t="n"/>
      <c r="H831" s="19" t="n"/>
      <c r="I831" s="19" t="n"/>
      <c r="J831" s="38">
        <f>IF(C831="","",N(E831)*N(F831)+N(G831)-N(I831))</f>
        <v/>
      </c>
      <c r="K831" s="38">
        <f>IF(C831="","",IFERROR(J831*VLOOKUP(D831,Settings!$B$11:$E$18,2,0)+VLOOKUP(D831,Settings!$B$11:$E$18,3,0)+J831*VLOOKUP(D831,Settings!$B$11:$E$18,4,0),0))</f>
        <v/>
      </c>
      <c r="L831" s="38">
        <f>IF(C831="","",N(E831)*IFERROR(VLOOKUP(C831,Products!$B$7:$E$156,4,0),0))</f>
        <v/>
      </c>
      <c r="M831" s="38">
        <f>IF(C831="","",J831-K831-L831-N(H831))</f>
        <v/>
      </c>
      <c r="N831" s="51">
        <f>IF(OR(C831="",N(J831)=0),"",M831/J831)</f>
        <v/>
      </c>
    </row>
    <row r="832" hidden="1">
      <c r="B832" s="53" t="n"/>
      <c r="C832" s="13" t="n"/>
      <c r="D832" s="13" t="n"/>
      <c r="E832" s="14" t="n"/>
      <c r="F832" s="19" t="n"/>
      <c r="G832" s="19" t="n"/>
      <c r="H832" s="19" t="n"/>
      <c r="I832" s="19" t="n"/>
      <c r="J832" s="38">
        <f>IF(C832="","",N(E832)*N(F832)+N(G832)-N(I832))</f>
        <v/>
      </c>
      <c r="K832" s="38">
        <f>IF(C832="","",IFERROR(J832*VLOOKUP(D832,Settings!$B$11:$E$18,2,0)+VLOOKUP(D832,Settings!$B$11:$E$18,3,0)+J832*VLOOKUP(D832,Settings!$B$11:$E$18,4,0),0))</f>
        <v/>
      </c>
      <c r="L832" s="38">
        <f>IF(C832="","",N(E832)*IFERROR(VLOOKUP(C832,Products!$B$7:$E$156,4,0),0))</f>
        <v/>
      </c>
      <c r="M832" s="38">
        <f>IF(C832="","",J832-K832-L832-N(H832))</f>
        <v/>
      </c>
      <c r="N832" s="51">
        <f>IF(OR(C832="",N(J832)=0),"",M832/J832)</f>
        <v/>
      </c>
    </row>
    <row r="833" hidden="1">
      <c r="B833" s="53" t="n"/>
      <c r="C833" s="13" t="n"/>
      <c r="D833" s="13" t="n"/>
      <c r="E833" s="14" t="n"/>
      <c r="F833" s="19" t="n"/>
      <c r="G833" s="19" t="n"/>
      <c r="H833" s="19" t="n"/>
      <c r="I833" s="19" t="n"/>
      <c r="J833" s="38">
        <f>IF(C833="","",N(E833)*N(F833)+N(G833)-N(I833))</f>
        <v/>
      </c>
      <c r="K833" s="38">
        <f>IF(C833="","",IFERROR(J833*VLOOKUP(D833,Settings!$B$11:$E$18,2,0)+VLOOKUP(D833,Settings!$B$11:$E$18,3,0)+J833*VLOOKUP(D833,Settings!$B$11:$E$18,4,0),0))</f>
        <v/>
      </c>
      <c r="L833" s="38">
        <f>IF(C833="","",N(E833)*IFERROR(VLOOKUP(C833,Products!$B$7:$E$156,4,0),0))</f>
        <v/>
      </c>
      <c r="M833" s="38">
        <f>IF(C833="","",J833-K833-L833-N(H833))</f>
        <v/>
      </c>
      <c r="N833" s="51">
        <f>IF(OR(C833="",N(J833)=0),"",M833/J833)</f>
        <v/>
      </c>
    </row>
    <row r="834" hidden="1">
      <c r="B834" s="53" t="n"/>
      <c r="C834" s="13" t="n"/>
      <c r="D834" s="13" t="n"/>
      <c r="E834" s="14" t="n"/>
      <c r="F834" s="19" t="n"/>
      <c r="G834" s="19" t="n"/>
      <c r="H834" s="19" t="n"/>
      <c r="I834" s="19" t="n"/>
      <c r="J834" s="38">
        <f>IF(C834="","",N(E834)*N(F834)+N(G834)-N(I834))</f>
        <v/>
      </c>
      <c r="K834" s="38">
        <f>IF(C834="","",IFERROR(J834*VLOOKUP(D834,Settings!$B$11:$E$18,2,0)+VLOOKUP(D834,Settings!$B$11:$E$18,3,0)+J834*VLOOKUP(D834,Settings!$B$11:$E$18,4,0),0))</f>
        <v/>
      </c>
      <c r="L834" s="38">
        <f>IF(C834="","",N(E834)*IFERROR(VLOOKUP(C834,Products!$B$7:$E$156,4,0),0))</f>
        <v/>
      </c>
      <c r="M834" s="38">
        <f>IF(C834="","",J834-K834-L834-N(H834))</f>
        <v/>
      </c>
      <c r="N834" s="51">
        <f>IF(OR(C834="",N(J834)=0),"",M834/J834)</f>
        <v/>
      </c>
    </row>
    <row r="835" hidden="1">
      <c r="B835" s="53" t="n"/>
      <c r="C835" s="13" t="n"/>
      <c r="D835" s="13" t="n"/>
      <c r="E835" s="14" t="n"/>
      <c r="F835" s="19" t="n"/>
      <c r="G835" s="19" t="n"/>
      <c r="H835" s="19" t="n"/>
      <c r="I835" s="19" t="n"/>
      <c r="J835" s="38">
        <f>IF(C835="","",N(E835)*N(F835)+N(G835)-N(I835))</f>
        <v/>
      </c>
      <c r="K835" s="38">
        <f>IF(C835="","",IFERROR(J835*VLOOKUP(D835,Settings!$B$11:$E$18,2,0)+VLOOKUP(D835,Settings!$B$11:$E$18,3,0)+J835*VLOOKUP(D835,Settings!$B$11:$E$18,4,0),0))</f>
        <v/>
      </c>
      <c r="L835" s="38">
        <f>IF(C835="","",N(E835)*IFERROR(VLOOKUP(C835,Products!$B$7:$E$156,4,0),0))</f>
        <v/>
      </c>
      <c r="M835" s="38">
        <f>IF(C835="","",J835-K835-L835-N(H835))</f>
        <v/>
      </c>
      <c r="N835" s="51">
        <f>IF(OR(C835="",N(J835)=0),"",M835/J835)</f>
        <v/>
      </c>
    </row>
    <row r="836" hidden="1">
      <c r="B836" s="53" t="n"/>
      <c r="C836" s="13" t="n"/>
      <c r="D836" s="13" t="n"/>
      <c r="E836" s="14" t="n"/>
      <c r="F836" s="19" t="n"/>
      <c r="G836" s="19" t="n"/>
      <c r="H836" s="19" t="n"/>
      <c r="I836" s="19" t="n"/>
      <c r="J836" s="38">
        <f>IF(C836="","",N(E836)*N(F836)+N(G836)-N(I836))</f>
        <v/>
      </c>
      <c r="K836" s="38">
        <f>IF(C836="","",IFERROR(J836*VLOOKUP(D836,Settings!$B$11:$E$18,2,0)+VLOOKUP(D836,Settings!$B$11:$E$18,3,0)+J836*VLOOKUP(D836,Settings!$B$11:$E$18,4,0),0))</f>
        <v/>
      </c>
      <c r="L836" s="38">
        <f>IF(C836="","",N(E836)*IFERROR(VLOOKUP(C836,Products!$B$7:$E$156,4,0),0))</f>
        <v/>
      </c>
      <c r="M836" s="38">
        <f>IF(C836="","",J836-K836-L836-N(H836))</f>
        <v/>
      </c>
      <c r="N836" s="51">
        <f>IF(OR(C836="",N(J836)=0),"",M836/J836)</f>
        <v/>
      </c>
    </row>
    <row r="837" hidden="1">
      <c r="B837" s="53" t="n"/>
      <c r="C837" s="13" t="n"/>
      <c r="D837" s="13" t="n"/>
      <c r="E837" s="14" t="n"/>
      <c r="F837" s="19" t="n"/>
      <c r="G837" s="19" t="n"/>
      <c r="H837" s="19" t="n"/>
      <c r="I837" s="19" t="n"/>
      <c r="J837" s="38">
        <f>IF(C837="","",N(E837)*N(F837)+N(G837)-N(I837))</f>
        <v/>
      </c>
      <c r="K837" s="38">
        <f>IF(C837="","",IFERROR(J837*VLOOKUP(D837,Settings!$B$11:$E$18,2,0)+VLOOKUP(D837,Settings!$B$11:$E$18,3,0)+J837*VLOOKUP(D837,Settings!$B$11:$E$18,4,0),0))</f>
        <v/>
      </c>
      <c r="L837" s="38">
        <f>IF(C837="","",N(E837)*IFERROR(VLOOKUP(C837,Products!$B$7:$E$156,4,0),0))</f>
        <v/>
      </c>
      <c r="M837" s="38">
        <f>IF(C837="","",J837-K837-L837-N(H837))</f>
        <v/>
      </c>
      <c r="N837" s="51">
        <f>IF(OR(C837="",N(J837)=0),"",M837/J837)</f>
        <v/>
      </c>
    </row>
    <row r="838" hidden="1">
      <c r="B838" s="53" t="n"/>
      <c r="C838" s="13" t="n"/>
      <c r="D838" s="13" t="n"/>
      <c r="E838" s="14" t="n"/>
      <c r="F838" s="19" t="n"/>
      <c r="G838" s="19" t="n"/>
      <c r="H838" s="19" t="n"/>
      <c r="I838" s="19" t="n"/>
      <c r="J838" s="38">
        <f>IF(C838="","",N(E838)*N(F838)+N(G838)-N(I838))</f>
        <v/>
      </c>
      <c r="K838" s="38">
        <f>IF(C838="","",IFERROR(J838*VLOOKUP(D838,Settings!$B$11:$E$18,2,0)+VLOOKUP(D838,Settings!$B$11:$E$18,3,0)+J838*VLOOKUP(D838,Settings!$B$11:$E$18,4,0),0))</f>
        <v/>
      </c>
      <c r="L838" s="38">
        <f>IF(C838="","",N(E838)*IFERROR(VLOOKUP(C838,Products!$B$7:$E$156,4,0),0))</f>
        <v/>
      </c>
      <c r="M838" s="38">
        <f>IF(C838="","",J838-K838-L838-N(H838))</f>
        <v/>
      </c>
      <c r="N838" s="51">
        <f>IF(OR(C838="",N(J838)=0),"",M838/J838)</f>
        <v/>
      </c>
    </row>
    <row r="839" hidden="1">
      <c r="B839" s="53" t="n"/>
      <c r="C839" s="13" t="n"/>
      <c r="D839" s="13" t="n"/>
      <c r="E839" s="14" t="n"/>
      <c r="F839" s="19" t="n"/>
      <c r="G839" s="19" t="n"/>
      <c r="H839" s="19" t="n"/>
      <c r="I839" s="19" t="n"/>
      <c r="J839" s="38">
        <f>IF(C839="","",N(E839)*N(F839)+N(G839)-N(I839))</f>
        <v/>
      </c>
      <c r="K839" s="38">
        <f>IF(C839="","",IFERROR(J839*VLOOKUP(D839,Settings!$B$11:$E$18,2,0)+VLOOKUP(D839,Settings!$B$11:$E$18,3,0)+J839*VLOOKUP(D839,Settings!$B$11:$E$18,4,0),0))</f>
        <v/>
      </c>
      <c r="L839" s="38">
        <f>IF(C839="","",N(E839)*IFERROR(VLOOKUP(C839,Products!$B$7:$E$156,4,0),0))</f>
        <v/>
      </c>
      <c r="M839" s="38">
        <f>IF(C839="","",J839-K839-L839-N(H839))</f>
        <v/>
      </c>
      <c r="N839" s="51">
        <f>IF(OR(C839="",N(J839)=0),"",M839/J839)</f>
        <v/>
      </c>
    </row>
    <row r="840" hidden="1">
      <c r="B840" s="53" t="n"/>
      <c r="C840" s="13" t="n"/>
      <c r="D840" s="13" t="n"/>
      <c r="E840" s="14" t="n"/>
      <c r="F840" s="19" t="n"/>
      <c r="G840" s="19" t="n"/>
      <c r="H840" s="19" t="n"/>
      <c r="I840" s="19" t="n"/>
      <c r="J840" s="38">
        <f>IF(C840="","",N(E840)*N(F840)+N(G840)-N(I840))</f>
        <v/>
      </c>
      <c r="K840" s="38">
        <f>IF(C840="","",IFERROR(J840*VLOOKUP(D840,Settings!$B$11:$E$18,2,0)+VLOOKUP(D840,Settings!$B$11:$E$18,3,0)+J840*VLOOKUP(D840,Settings!$B$11:$E$18,4,0),0))</f>
        <v/>
      </c>
      <c r="L840" s="38">
        <f>IF(C840="","",N(E840)*IFERROR(VLOOKUP(C840,Products!$B$7:$E$156,4,0),0))</f>
        <v/>
      </c>
      <c r="M840" s="38">
        <f>IF(C840="","",J840-K840-L840-N(H840))</f>
        <v/>
      </c>
      <c r="N840" s="51">
        <f>IF(OR(C840="",N(J840)=0),"",M840/J840)</f>
        <v/>
      </c>
    </row>
    <row r="841" hidden="1">
      <c r="B841" s="53" t="n"/>
      <c r="C841" s="13" t="n"/>
      <c r="D841" s="13" t="n"/>
      <c r="E841" s="14" t="n"/>
      <c r="F841" s="19" t="n"/>
      <c r="G841" s="19" t="n"/>
      <c r="H841" s="19" t="n"/>
      <c r="I841" s="19" t="n"/>
      <c r="J841" s="38">
        <f>IF(C841="","",N(E841)*N(F841)+N(G841)-N(I841))</f>
        <v/>
      </c>
      <c r="K841" s="38">
        <f>IF(C841="","",IFERROR(J841*VLOOKUP(D841,Settings!$B$11:$E$18,2,0)+VLOOKUP(D841,Settings!$B$11:$E$18,3,0)+J841*VLOOKUP(D841,Settings!$B$11:$E$18,4,0),0))</f>
        <v/>
      </c>
      <c r="L841" s="38">
        <f>IF(C841="","",N(E841)*IFERROR(VLOOKUP(C841,Products!$B$7:$E$156,4,0),0))</f>
        <v/>
      </c>
      <c r="M841" s="38">
        <f>IF(C841="","",J841-K841-L841-N(H841))</f>
        <v/>
      </c>
      <c r="N841" s="51">
        <f>IF(OR(C841="",N(J841)=0),"",M841/J841)</f>
        <v/>
      </c>
    </row>
    <row r="842" hidden="1">
      <c r="B842" s="53" t="n"/>
      <c r="C842" s="13" t="n"/>
      <c r="D842" s="13" t="n"/>
      <c r="E842" s="14" t="n"/>
      <c r="F842" s="19" t="n"/>
      <c r="G842" s="19" t="n"/>
      <c r="H842" s="19" t="n"/>
      <c r="I842" s="19" t="n"/>
      <c r="J842" s="38">
        <f>IF(C842="","",N(E842)*N(F842)+N(G842)-N(I842))</f>
        <v/>
      </c>
      <c r="K842" s="38">
        <f>IF(C842="","",IFERROR(J842*VLOOKUP(D842,Settings!$B$11:$E$18,2,0)+VLOOKUP(D842,Settings!$B$11:$E$18,3,0)+J842*VLOOKUP(D842,Settings!$B$11:$E$18,4,0),0))</f>
        <v/>
      </c>
      <c r="L842" s="38">
        <f>IF(C842="","",N(E842)*IFERROR(VLOOKUP(C842,Products!$B$7:$E$156,4,0),0))</f>
        <v/>
      </c>
      <c r="M842" s="38">
        <f>IF(C842="","",J842-K842-L842-N(H842))</f>
        <v/>
      </c>
      <c r="N842" s="51">
        <f>IF(OR(C842="",N(J842)=0),"",M842/J842)</f>
        <v/>
      </c>
    </row>
    <row r="843" hidden="1">
      <c r="B843" s="53" t="n"/>
      <c r="C843" s="13" t="n"/>
      <c r="D843" s="13" t="n"/>
      <c r="E843" s="14" t="n"/>
      <c r="F843" s="19" t="n"/>
      <c r="G843" s="19" t="n"/>
      <c r="H843" s="19" t="n"/>
      <c r="I843" s="19" t="n"/>
      <c r="J843" s="38">
        <f>IF(C843="","",N(E843)*N(F843)+N(G843)-N(I843))</f>
        <v/>
      </c>
      <c r="K843" s="38">
        <f>IF(C843="","",IFERROR(J843*VLOOKUP(D843,Settings!$B$11:$E$18,2,0)+VLOOKUP(D843,Settings!$B$11:$E$18,3,0)+J843*VLOOKUP(D843,Settings!$B$11:$E$18,4,0),0))</f>
        <v/>
      </c>
      <c r="L843" s="38">
        <f>IF(C843="","",N(E843)*IFERROR(VLOOKUP(C843,Products!$B$7:$E$156,4,0),0))</f>
        <v/>
      </c>
      <c r="M843" s="38">
        <f>IF(C843="","",J843-K843-L843-N(H843))</f>
        <v/>
      </c>
      <c r="N843" s="51">
        <f>IF(OR(C843="",N(J843)=0),"",M843/J843)</f>
        <v/>
      </c>
    </row>
    <row r="844" hidden="1">
      <c r="B844" s="53" t="n"/>
      <c r="C844" s="13" t="n"/>
      <c r="D844" s="13" t="n"/>
      <c r="E844" s="14" t="n"/>
      <c r="F844" s="19" t="n"/>
      <c r="G844" s="19" t="n"/>
      <c r="H844" s="19" t="n"/>
      <c r="I844" s="19" t="n"/>
      <c r="J844" s="38">
        <f>IF(C844="","",N(E844)*N(F844)+N(G844)-N(I844))</f>
        <v/>
      </c>
      <c r="K844" s="38">
        <f>IF(C844="","",IFERROR(J844*VLOOKUP(D844,Settings!$B$11:$E$18,2,0)+VLOOKUP(D844,Settings!$B$11:$E$18,3,0)+J844*VLOOKUP(D844,Settings!$B$11:$E$18,4,0),0))</f>
        <v/>
      </c>
      <c r="L844" s="38">
        <f>IF(C844="","",N(E844)*IFERROR(VLOOKUP(C844,Products!$B$7:$E$156,4,0),0))</f>
        <v/>
      </c>
      <c r="M844" s="38">
        <f>IF(C844="","",J844-K844-L844-N(H844))</f>
        <v/>
      </c>
      <c r="N844" s="51">
        <f>IF(OR(C844="",N(J844)=0),"",M844/J844)</f>
        <v/>
      </c>
    </row>
    <row r="845" hidden="1">
      <c r="B845" s="53" t="n"/>
      <c r="C845" s="13" t="n"/>
      <c r="D845" s="13" t="n"/>
      <c r="E845" s="14" t="n"/>
      <c r="F845" s="19" t="n"/>
      <c r="G845" s="19" t="n"/>
      <c r="H845" s="19" t="n"/>
      <c r="I845" s="19" t="n"/>
      <c r="J845" s="38">
        <f>IF(C845="","",N(E845)*N(F845)+N(G845)-N(I845))</f>
        <v/>
      </c>
      <c r="K845" s="38">
        <f>IF(C845="","",IFERROR(J845*VLOOKUP(D845,Settings!$B$11:$E$18,2,0)+VLOOKUP(D845,Settings!$B$11:$E$18,3,0)+J845*VLOOKUP(D845,Settings!$B$11:$E$18,4,0),0))</f>
        <v/>
      </c>
      <c r="L845" s="38">
        <f>IF(C845="","",N(E845)*IFERROR(VLOOKUP(C845,Products!$B$7:$E$156,4,0),0))</f>
        <v/>
      </c>
      <c r="M845" s="38">
        <f>IF(C845="","",J845-K845-L845-N(H845))</f>
        <v/>
      </c>
      <c r="N845" s="51">
        <f>IF(OR(C845="",N(J845)=0),"",M845/J845)</f>
        <v/>
      </c>
    </row>
    <row r="846" hidden="1">
      <c r="B846" s="53" t="n"/>
      <c r="C846" s="13" t="n"/>
      <c r="D846" s="13" t="n"/>
      <c r="E846" s="14" t="n"/>
      <c r="F846" s="19" t="n"/>
      <c r="G846" s="19" t="n"/>
      <c r="H846" s="19" t="n"/>
      <c r="I846" s="19" t="n"/>
      <c r="J846" s="38">
        <f>IF(C846="","",N(E846)*N(F846)+N(G846)-N(I846))</f>
        <v/>
      </c>
      <c r="K846" s="38">
        <f>IF(C846="","",IFERROR(J846*VLOOKUP(D846,Settings!$B$11:$E$18,2,0)+VLOOKUP(D846,Settings!$B$11:$E$18,3,0)+J846*VLOOKUP(D846,Settings!$B$11:$E$18,4,0),0))</f>
        <v/>
      </c>
      <c r="L846" s="38">
        <f>IF(C846="","",N(E846)*IFERROR(VLOOKUP(C846,Products!$B$7:$E$156,4,0),0))</f>
        <v/>
      </c>
      <c r="M846" s="38">
        <f>IF(C846="","",J846-K846-L846-N(H846))</f>
        <v/>
      </c>
      <c r="N846" s="51">
        <f>IF(OR(C846="",N(J846)=0),"",M846/J846)</f>
        <v/>
      </c>
    </row>
    <row r="847" hidden="1">
      <c r="B847" s="53" t="n"/>
      <c r="C847" s="13" t="n"/>
      <c r="D847" s="13" t="n"/>
      <c r="E847" s="14" t="n"/>
      <c r="F847" s="19" t="n"/>
      <c r="G847" s="19" t="n"/>
      <c r="H847" s="19" t="n"/>
      <c r="I847" s="19" t="n"/>
      <c r="J847" s="38">
        <f>IF(C847="","",N(E847)*N(F847)+N(G847)-N(I847))</f>
        <v/>
      </c>
      <c r="K847" s="38">
        <f>IF(C847="","",IFERROR(J847*VLOOKUP(D847,Settings!$B$11:$E$18,2,0)+VLOOKUP(D847,Settings!$B$11:$E$18,3,0)+J847*VLOOKUP(D847,Settings!$B$11:$E$18,4,0),0))</f>
        <v/>
      </c>
      <c r="L847" s="38">
        <f>IF(C847="","",N(E847)*IFERROR(VLOOKUP(C847,Products!$B$7:$E$156,4,0),0))</f>
        <v/>
      </c>
      <c r="M847" s="38">
        <f>IF(C847="","",J847-K847-L847-N(H847))</f>
        <v/>
      </c>
      <c r="N847" s="51">
        <f>IF(OR(C847="",N(J847)=0),"",M847/J847)</f>
        <v/>
      </c>
    </row>
    <row r="848" hidden="1">
      <c r="B848" s="53" t="n"/>
      <c r="C848" s="13" t="n"/>
      <c r="D848" s="13" t="n"/>
      <c r="E848" s="14" t="n"/>
      <c r="F848" s="19" t="n"/>
      <c r="G848" s="19" t="n"/>
      <c r="H848" s="19" t="n"/>
      <c r="I848" s="19" t="n"/>
      <c r="J848" s="38">
        <f>IF(C848="","",N(E848)*N(F848)+N(G848)-N(I848))</f>
        <v/>
      </c>
      <c r="K848" s="38">
        <f>IF(C848="","",IFERROR(J848*VLOOKUP(D848,Settings!$B$11:$E$18,2,0)+VLOOKUP(D848,Settings!$B$11:$E$18,3,0)+J848*VLOOKUP(D848,Settings!$B$11:$E$18,4,0),0))</f>
        <v/>
      </c>
      <c r="L848" s="38">
        <f>IF(C848="","",N(E848)*IFERROR(VLOOKUP(C848,Products!$B$7:$E$156,4,0),0))</f>
        <v/>
      </c>
      <c r="M848" s="38">
        <f>IF(C848="","",J848-K848-L848-N(H848))</f>
        <v/>
      </c>
      <c r="N848" s="51">
        <f>IF(OR(C848="",N(J848)=0),"",M848/J848)</f>
        <v/>
      </c>
    </row>
    <row r="849" hidden="1">
      <c r="B849" s="53" t="n"/>
      <c r="C849" s="13" t="n"/>
      <c r="D849" s="13" t="n"/>
      <c r="E849" s="14" t="n"/>
      <c r="F849" s="19" t="n"/>
      <c r="G849" s="19" t="n"/>
      <c r="H849" s="19" t="n"/>
      <c r="I849" s="19" t="n"/>
      <c r="J849" s="38">
        <f>IF(C849="","",N(E849)*N(F849)+N(G849)-N(I849))</f>
        <v/>
      </c>
      <c r="K849" s="38">
        <f>IF(C849="","",IFERROR(J849*VLOOKUP(D849,Settings!$B$11:$E$18,2,0)+VLOOKUP(D849,Settings!$B$11:$E$18,3,0)+J849*VLOOKUP(D849,Settings!$B$11:$E$18,4,0),0))</f>
        <v/>
      </c>
      <c r="L849" s="38">
        <f>IF(C849="","",N(E849)*IFERROR(VLOOKUP(C849,Products!$B$7:$E$156,4,0),0))</f>
        <v/>
      </c>
      <c r="M849" s="38">
        <f>IF(C849="","",J849-K849-L849-N(H849))</f>
        <v/>
      </c>
      <c r="N849" s="51">
        <f>IF(OR(C849="",N(J849)=0),"",M849/J849)</f>
        <v/>
      </c>
    </row>
    <row r="850" hidden="1">
      <c r="B850" s="53" t="n"/>
      <c r="C850" s="13" t="n"/>
      <c r="D850" s="13" t="n"/>
      <c r="E850" s="14" t="n"/>
      <c r="F850" s="19" t="n"/>
      <c r="G850" s="19" t="n"/>
      <c r="H850" s="19" t="n"/>
      <c r="I850" s="19" t="n"/>
      <c r="J850" s="38">
        <f>IF(C850="","",N(E850)*N(F850)+N(G850)-N(I850))</f>
        <v/>
      </c>
      <c r="K850" s="38">
        <f>IF(C850="","",IFERROR(J850*VLOOKUP(D850,Settings!$B$11:$E$18,2,0)+VLOOKUP(D850,Settings!$B$11:$E$18,3,0)+J850*VLOOKUP(D850,Settings!$B$11:$E$18,4,0),0))</f>
        <v/>
      </c>
      <c r="L850" s="38">
        <f>IF(C850="","",N(E850)*IFERROR(VLOOKUP(C850,Products!$B$7:$E$156,4,0),0))</f>
        <v/>
      </c>
      <c r="M850" s="38">
        <f>IF(C850="","",J850-K850-L850-N(H850))</f>
        <v/>
      </c>
      <c r="N850" s="51">
        <f>IF(OR(C850="",N(J850)=0),"",M850/J850)</f>
        <v/>
      </c>
    </row>
    <row r="851" hidden="1">
      <c r="B851" s="53" t="n"/>
      <c r="C851" s="13" t="n"/>
      <c r="D851" s="13" t="n"/>
      <c r="E851" s="14" t="n"/>
      <c r="F851" s="19" t="n"/>
      <c r="G851" s="19" t="n"/>
      <c r="H851" s="19" t="n"/>
      <c r="I851" s="19" t="n"/>
      <c r="J851" s="38">
        <f>IF(C851="","",N(E851)*N(F851)+N(G851)-N(I851))</f>
        <v/>
      </c>
      <c r="K851" s="38">
        <f>IF(C851="","",IFERROR(J851*VLOOKUP(D851,Settings!$B$11:$E$18,2,0)+VLOOKUP(D851,Settings!$B$11:$E$18,3,0)+J851*VLOOKUP(D851,Settings!$B$11:$E$18,4,0),0))</f>
        <v/>
      </c>
      <c r="L851" s="38">
        <f>IF(C851="","",N(E851)*IFERROR(VLOOKUP(C851,Products!$B$7:$E$156,4,0),0))</f>
        <v/>
      </c>
      <c r="M851" s="38">
        <f>IF(C851="","",J851-K851-L851-N(H851))</f>
        <v/>
      </c>
      <c r="N851" s="51">
        <f>IF(OR(C851="",N(J851)=0),"",M851/J851)</f>
        <v/>
      </c>
    </row>
    <row r="852" hidden="1">
      <c r="B852" s="53" t="n"/>
      <c r="C852" s="13" t="n"/>
      <c r="D852" s="13" t="n"/>
      <c r="E852" s="14" t="n"/>
      <c r="F852" s="19" t="n"/>
      <c r="G852" s="19" t="n"/>
      <c r="H852" s="19" t="n"/>
      <c r="I852" s="19" t="n"/>
      <c r="J852" s="38">
        <f>IF(C852="","",N(E852)*N(F852)+N(G852)-N(I852))</f>
        <v/>
      </c>
      <c r="K852" s="38">
        <f>IF(C852="","",IFERROR(J852*VLOOKUP(D852,Settings!$B$11:$E$18,2,0)+VLOOKUP(D852,Settings!$B$11:$E$18,3,0)+J852*VLOOKUP(D852,Settings!$B$11:$E$18,4,0),0))</f>
        <v/>
      </c>
      <c r="L852" s="38">
        <f>IF(C852="","",N(E852)*IFERROR(VLOOKUP(C852,Products!$B$7:$E$156,4,0),0))</f>
        <v/>
      </c>
      <c r="M852" s="38">
        <f>IF(C852="","",J852-K852-L852-N(H852))</f>
        <v/>
      </c>
      <c r="N852" s="51">
        <f>IF(OR(C852="",N(J852)=0),"",M852/J852)</f>
        <v/>
      </c>
    </row>
    <row r="853" hidden="1">
      <c r="B853" s="53" t="n"/>
      <c r="C853" s="13" t="n"/>
      <c r="D853" s="13" t="n"/>
      <c r="E853" s="14" t="n"/>
      <c r="F853" s="19" t="n"/>
      <c r="G853" s="19" t="n"/>
      <c r="H853" s="19" t="n"/>
      <c r="I853" s="19" t="n"/>
      <c r="J853" s="38">
        <f>IF(C853="","",N(E853)*N(F853)+N(G853)-N(I853))</f>
        <v/>
      </c>
      <c r="K853" s="38">
        <f>IF(C853="","",IFERROR(J853*VLOOKUP(D853,Settings!$B$11:$E$18,2,0)+VLOOKUP(D853,Settings!$B$11:$E$18,3,0)+J853*VLOOKUP(D853,Settings!$B$11:$E$18,4,0),0))</f>
        <v/>
      </c>
      <c r="L853" s="38">
        <f>IF(C853="","",N(E853)*IFERROR(VLOOKUP(C853,Products!$B$7:$E$156,4,0),0))</f>
        <v/>
      </c>
      <c r="M853" s="38">
        <f>IF(C853="","",J853-K853-L853-N(H853))</f>
        <v/>
      </c>
      <c r="N853" s="51">
        <f>IF(OR(C853="",N(J853)=0),"",M853/J853)</f>
        <v/>
      </c>
    </row>
    <row r="854" hidden="1">
      <c r="B854" s="53" t="n"/>
      <c r="C854" s="13" t="n"/>
      <c r="D854" s="13" t="n"/>
      <c r="E854" s="14" t="n"/>
      <c r="F854" s="19" t="n"/>
      <c r="G854" s="19" t="n"/>
      <c r="H854" s="19" t="n"/>
      <c r="I854" s="19" t="n"/>
      <c r="J854" s="38">
        <f>IF(C854="","",N(E854)*N(F854)+N(G854)-N(I854))</f>
        <v/>
      </c>
      <c r="K854" s="38">
        <f>IF(C854="","",IFERROR(J854*VLOOKUP(D854,Settings!$B$11:$E$18,2,0)+VLOOKUP(D854,Settings!$B$11:$E$18,3,0)+J854*VLOOKUP(D854,Settings!$B$11:$E$18,4,0),0))</f>
        <v/>
      </c>
      <c r="L854" s="38">
        <f>IF(C854="","",N(E854)*IFERROR(VLOOKUP(C854,Products!$B$7:$E$156,4,0),0))</f>
        <v/>
      </c>
      <c r="M854" s="38">
        <f>IF(C854="","",J854-K854-L854-N(H854))</f>
        <v/>
      </c>
      <c r="N854" s="51">
        <f>IF(OR(C854="",N(J854)=0),"",M854/J854)</f>
        <v/>
      </c>
    </row>
    <row r="855" hidden="1">
      <c r="B855" s="53" t="n"/>
      <c r="C855" s="13" t="n"/>
      <c r="D855" s="13" t="n"/>
      <c r="E855" s="14" t="n"/>
      <c r="F855" s="19" t="n"/>
      <c r="G855" s="19" t="n"/>
      <c r="H855" s="19" t="n"/>
      <c r="I855" s="19" t="n"/>
      <c r="J855" s="38">
        <f>IF(C855="","",N(E855)*N(F855)+N(G855)-N(I855))</f>
        <v/>
      </c>
      <c r="K855" s="38">
        <f>IF(C855="","",IFERROR(J855*VLOOKUP(D855,Settings!$B$11:$E$18,2,0)+VLOOKUP(D855,Settings!$B$11:$E$18,3,0)+J855*VLOOKUP(D855,Settings!$B$11:$E$18,4,0),0))</f>
        <v/>
      </c>
      <c r="L855" s="38">
        <f>IF(C855="","",N(E855)*IFERROR(VLOOKUP(C855,Products!$B$7:$E$156,4,0),0))</f>
        <v/>
      </c>
      <c r="M855" s="38">
        <f>IF(C855="","",J855-K855-L855-N(H855))</f>
        <v/>
      </c>
      <c r="N855" s="51">
        <f>IF(OR(C855="",N(J855)=0),"",M855/J855)</f>
        <v/>
      </c>
    </row>
    <row r="856" hidden="1">
      <c r="B856" s="53" t="n"/>
      <c r="C856" s="13" t="n"/>
      <c r="D856" s="13" t="n"/>
      <c r="E856" s="14" t="n"/>
      <c r="F856" s="19" t="n"/>
      <c r="G856" s="19" t="n"/>
      <c r="H856" s="19" t="n"/>
      <c r="I856" s="19" t="n"/>
      <c r="J856" s="38">
        <f>IF(C856="","",N(E856)*N(F856)+N(G856)-N(I856))</f>
        <v/>
      </c>
      <c r="K856" s="38">
        <f>IF(C856="","",IFERROR(J856*VLOOKUP(D856,Settings!$B$11:$E$18,2,0)+VLOOKUP(D856,Settings!$B$11:$E$18,3,0)+J856*VLOOKUP(D856,Settings!$B$11:$E$18,4,0),0))</f>
        <v/>
      </c>
      <c r="L856" s="38">
        <f>IF(C856="","",N(E856)*IFERROR(VLOOKUP(C856,Products!$B$7:$E$156,4,0),0))</f>
        <v/>
      </c>
      <c r="M856" s="38">
        <f>IF(C856="","",J856-K856-L856-N(H856))</f>
        <v/>
      </c>
      <c r="N856" s="51">
        <f>IF(OR(C856="",N(J856)=0),"",M856/J856)</f>
        <v/>
      </c>
    </row>
    <row r="857" hidden="1">
      <c r="B857" s="53" t="n"/>
      <c r="C857" s="13" t="n"/>
      <c r="D857" s="13" t="n"/>
      <c r="E857" s="14" t="n"/>
      <c r="F857" s="19" t="n"/>
      <c r="G857" s="19" t="n"/>
      <c r="H857" s="19" t="n"/>
      <c r="I857" s="19" t="n"/>
      <c r="J857" s="38">
        <f>IF(C857="","",N(E857)*N(F857)+N(G857)-N(I857))</f>
        <v/>
      </c>
      <c r="K857" s="38">
        <f>IF(C857="","",IFERROR(J857*VLOOKUP(D857,Settings!$B$11:$E$18,2,0)+VLOOKUP(D857,Settings!$B$11:$E$18,3,0)+J857*VLOOKUP(D857,Settings!$B$11:$E$18,4,0),0))</f>
        <v/>
      </c>
      <c r="L857" s="38">
        <f>IF(C857="","",N(E857)*IFERROR(VLOOKUP(C857,Products!$B$7:$E$156,4,0),0))</f>
        <v/>
      </c>
      <c r="M857" s="38">
        <f>IF(C857="","",J857-K857-L857-N(H857))</f>
        <v/>
      </c>
      <c r="N857" s="51">
        <f>IF(OR(C857="",N(J857)=0),"",M857/J857)</f>
        <v/>
      </c>
    </row>
    <row r="858" hidden="1">
      <c r="B858" s="53" t="n"/>
      <c r="C858" s="13" t="n"/>
      <c r="D858" s="13" t="n"/>
      <c r="E858" s="14" t="n"/>
      <c r="F858" s="19" t="n"/>
      <c r="G858" s="19" t="n"/>
      <c r="H858" s="19" t="n"/>
      <c r="I858" s="19" t="n"/>
      <c r="J858" s="38">
        <f>IF(C858="","",N(E858)*N(F858)+N(G858)-N(I858))</f>
        <v/>
      </c>
      <c r="K858" s="38">
        <f>IF(C858="","",IFERROR(J858*VLOOKUP(D858,Settings!$B$11:$E$18,2,0)+VLOOKUP(D858,Settings!$B$11:$E$18,3,0)+J858*VLOOKUP(D858,Settings!$B$11:$E$18,4,0),0))</f>
        <v/>
      </c>
      <c r="L858" s="38">
        <f>IF(C858="","",N(E858)*IFERROR(VLOOKUP(C858,Products!$B$7:$E$156,4,0),0))</f>
        <v/>
      </c>
      <c r="M858" s="38">
        <f>IF(C858="","",J858-K858-L858-N(H858))</f>
        <v/>
      </c>
      <c r="N858" s="51">
        <f>IF(OR(C858="",N(J858)=0),"",M858/J858)</f>
        <v/>
      </c>
    </row>
    <row r="859" hidden="1">
      <c r="B859" s="53" t="n"/>
      <c r="C859" s="13" t="n"/>
      <c r="D859" s="13" t="n"/>
      <c r="E859" s="14" t="n"/>
      <c r="F859" s="19" t="n"/>
      <c r="G859" s="19" t="n"/>
      <c r="H859" s="19" t="n"/>
      <c r="I859" s="19" t="n"/>
      <c r="J859" s="38">
        <f>IF(C859="","",N(E859)*N(F859)+N(G859)-N(I859))</f>
        <v/>
      </c>
      <c r="K859" s="38">
        <f>IF(C859="","",IFERROR(J859*VLOOKUP(D859,Settings!$B$11:$E$18,2,0)+VLOOKUP(D859,Settings!$B$11:$E$18,3,0)+J859*VLOOKUP(D859,Settings!$B$11:$E$18,4,0),0))</f>
        <v/>
      </c>
      <c r="L859" s="38">
        <f>IF(C859="","",N(E859)*IFERROR(VLOOKUP(C859,Products!$B$7:$E$156,4,0),0))</f>
        <v/>
      </c>
      <c r="M859" s="38">
        <f>IF(C859="","",J859-K859-L859-N(H859))</f>
        <v/>
      </c>
      <c r="N859" s="51">
        <f>IF(OR(C859="",N(J859)=0),"",M859/J859)</f>
        <v/>
      </c>
    </row>
    <row r="860" hidden="1">
      <c r="B860" s="53" t="n"/>
      <c r="C860" s="13" t="n"/>
      <c r="D860" s="13" t="n"/>
      <c r="E860" s="14" t="n"/>
      <c r="F860" s="19" t="n"/>
      <c r="G860" s="19" t="n"/>
      <c r="H860" s="19" t="n"/>
      <c r="I860" s="19" t="n"/>
      <c r="J860" s="38">
        <f>IF(C860="","",N(E860)*N(F860)+N(G860)-N(I860))</f>
        <v/>
      </c>
      <c r="K860" s="38">
        <f>IF(C860="","",IFERROR(J860*VLOOKUP(D860,Settings!$B$11:$E$18,2,0)+VLOOKUP(D860,Settings!$B$11:$E$18,3,0)+J860*VLOOKUP(D860,Settings!$B$11:$E$18,4,0),0))</f>
        <v/>
      </c>
      <c r="L860" s="38">
        <f>IF(C860="","",N(E860)*IFERROR(VLOOKUP(C860,Products!$B$7:$E$156,4,0),0))</f>
        <v/>
      </c>
      <c r="M860" s="38">
        <f>IF(C860="","",J860-K860-L860-N(H860))</f>
        <v/>
      </c>
      <c r="N860" s="51">
        <f>IF(OR(C860="",N(J860)=0),"",M860/J860)</f>
        <v/>
      </c>
    </row>
    <row r="861" hidden="1">
      <c r="B861" s="53" t="n"/>
      <c r="C861" s="13" t="n"/>
      <c r="D861" s="13" t="n"/>
      <c r="E861" s="14" t="n"/>
      <c r="F861" s="19" t="n"/>
      <c r="G861" s="19" t="n"/>
      <c r="H861" s="19" t="n"/>
      <c r="I861" s="19" t="n"/>
      <c r="J861" s="38">
        <f>IF(C861="","",N(E861)*N(F861)+N(G861)-N(I861))</f>
        <v/>
      </c>
      <c r="K861" s="38">
        <f>IF(C861="","",IFERROR(J861*VLOOKUP(D861,Settings!$B$11:$E$18,2,0)+VLOOKUP(D861,Settings!$B$11:$E$18,3,0)+J861*VLOOKUP(D861,Settings!$B$11:$E$18,4,0),0))</f>
        <v/>
      </c>
      <c r="L861" s="38">
        <f>IF(C861="","",N(E861)*IFERROR(VLOOKUP(C861,Products!$B$7:$E$156,4,0),0))</f>
        <v/>
      </c>
      <c r="M861" s="38">
        <f>IF(C861="","",J861-K861-L861-N(H861))</f>
        <v/>
      </c>
      <c r="N861" s="51">
        <f>IF(OR(C861="",N(J861)=0),"",M861/J861)</f>
        <v/>
      </c>
    </row>
    <row r="862" hidden="1">
      <c r="B862" s="53" t="n"/>
      <c r="C862" s="13" t="n"/>
      <c r="D862" s="13" t="n"/>
      <c r="E862" s="14" t="n"/>
      <c r="F862" s="19" t="n"/>
      <c r="G862" s="19" t="n"/>
      <c r="H862" s="19" t="n"/>
      <c r="I862" s="19" t="n"/>
      <c r="J862" s="38">
        <f>IF(C862="","",N(E862)*N(F862)+N(G862)-N(I862))</f>
        <v/>
      </c>
      <c r="K862" s="38">
        <f>IF(C862="","",IFERROR(J862*VLOOKUP(D862,Settings!$B$11:$E$18,2,0)+VLOOKUP(D862,Settings!$B$11:$E$18,3,0)+J862*VLOOKUP(D862,Settings!$B$11:$E$18,4,0),0))</f>
        <v/>
      </c>
      <c r="L862" s="38">
        <f>IF(C862="","",N(E862)*IFERROR(VLOOKUP(C862,Products!$B$7:$E$156,4,0),0))</f>
        <v/>
      </c>
      <c r="M862" s="38">
        <f>IF(C862="","",J862-K862-L862-N(H862))</f>
        <v/>
      </c>
      <c r="N862" s="51">
        <f>IF(OR(C862="",N(J862)=0),"",M862/J862)</f>
        <v/>
      </c>
    </row>
    <row r="863" hidden="1">
      <c r="B863" s="53" t="n"/>
      <c r="C863" s="13" t="n"/>
      <c r="D863" s="13" t="n"/>
      <c r="E863" s="14" t="n"/>
      <c r="F863" s="19" t="n"/>
      <c r="G863" s="19" t="n"/>
      <c r="H863" s="19" t="n"/>
      <c r="I863" s="19" t="n"/>
      <c r="J863" s="38">
        <f>IF(C863="","",N(E863)*N(F863)+N(G863)-N(I863))</f>
        <v/>
      </c>
      <c r="K863" s="38">
        <f>IF(C863="","",IFERROR(J863*VLOOKUP(D863,Settings!$B$11:$E$18,2,0)+VLOOKUP(D863,Settings!$B$11:$E$18,3,0)+J863*VLOOKUP(D863,Settings!$B$11:$E$18,4,0),0))</f>
        <v/>
      </c>
      <c r="L863" s="38">
        <f>IF(C863="","",N(E863)*IFERROR(VLOOKUP(C863,Products!$B$7:$E$156,4,0),0))</f>
        <v/>
      </c>
      <c r="M863" s="38">
        <f>IF(C863="","",J863-K863-L863-N(H863))</f>
        <v/>
      </c>
      <c r="N863" s="51">
        <f>IF(OR(C863="",N(J863)=0),"",M863/J863)</f>
        <v/>
      </c>
    </row>
    <row r="864" hidden="1">
      <c r="B864" s="53" t="n"/>
      <c r="C864" s="13" t="n"/>
      <c r="D864" s="13" t="n"/>
      <c r="E864" s="14" t="n"/>
      <c r="F864" s="19" t="n"/>
      <c r="G864" s="19" t="n"/>
      <c r="H864" s="19" t="n"/>
      <c r="I864" s="19" t="n"/>
      <c r="J864" s="38">
        <f>IF(C864="","",N(E864)*N(F864)+N(G864)-N(I864))</f>
        <v/>
      </c>
      <c r="K864" s="38">
        <f>IF(C864="","",IFERROR(J864*VLOOKUP(D864,Settings!$B$11:$E$18,2,0)+VLOOKUP(D864,Settings!$B$11:$E$18,3,0)+J864*VLOOKUP(D864,Settings!$B$11:$E$18,4,0),0))</f>
        <v/>
      </c>
      <c r="L864" s="38">
        <f>IF(C864="","",N(E864)*IFERROR(VLOOKUP(C864,Products!$B$7:$E$156,4,0),0))</f>
        <v/>
      </c>
      <c r="M864" s="38">
        <f>IF(C864="","",J864-K864-L864-N(H864))</f>
        <v/>
      </c>
      <c r="N864" s="51">
        <f>IF(OR(C864="",N(J864)=0),"",M864/J864)</f>
        <v/>
      </c>
    </row>
    <row r="865" hidden="1">
      <c r="B865" s="53" t="n"/>
      <c r="C865" s="13" t="n"/>
      <c r="D865" s="13" t="n"/>
      <c r="E865" s="14" t="n"/>
      <c r="F865" s="19" t="n"/>
      <c r="G865" s="19" t="n"/>
      <c r="H865" s="19" t="n"/>
      <c r="I865" s="19" t="n"/>
      <c r="J865" s="38">
        <f>IF(C865="","",N(E865)*N(F865)+N(G865)-N(I865))</f>
        <v/>
      </c>
      <c r="K865" s="38">
        <f>IF(C865="","",IFERROR(J865*VLOOKUP(D865,Settings!$B$11:$E$18,2,0)+VLOOKUP(D865,Settings!$B$11:$E$18,3,0)+J865*VLOOKUP(D865,Settings!$B$11:$E$18,4,0),0))</f>
        <v/>
      </c>
      <c r="L865" s="38">
        <f>IF(C865="","",N(E865)*IFERROR(VLOOKUP(C865,Products!$B$7:$E$156,4,0),0))</f>
        <v/>
      </c>
      <c r="M865" s="38">
        <f>IF(C865="","",J865-K865-L865-N(H865))</f>
        <v/>
      </c>
      <c r="N865" s="51">
        <f>IF(OR(C865="",N(J865)=0),"",M865/J865)</f>
        <v/>
      </c>
    </row>
    <row r="866" hidden="1">
      <c r="B866" s="53" t="n"/>
      <c r="C866" s="13" t="n"/>
      <c r="D866" s="13" t="n"/>
      <c r="E866" s="14" t="n"/>
      <c r="F866" s="19" t="n"/>
      <c r="G866" s="19" t="n"/>
      <c r="H866" s="19" t="n"/>
      <c r="I866" s="19" t="n"/>
      <c r="J866" s="38">
        <f>IF(C866="","",N(E866)*N(F866)+N(G866)-N(I866))</f>
        <v/>
      </c>
      <c r="K866" s="38">
        <f>IF(C866="","",IFERROR(J866*VLOOKUP(D866,Settings!$B$11:$E$18,2,0)+VLOOKUP(D866,Settings!$B$11:$E$18,3,0)+J866*VLOOKUP(D866,Settings!$B$11:$E$18,4,0),0))</f>
        <v/>
      </c>
      <c r="L866" s="38">
        <f>IF(C866="","",N(E866)*IFERROR(VLOOKUP(C866,Products!$B$7:$E$156,4,0),0))</f>
        <v/>
      </c>
      <c r="M866" s="38">
        <f>IF(C866="","",J866-K866-L866-N(H866))</f>
        <v/>
      </c>
      <c r="N866" s="51">
        <f>IF(OR(C866="",N(J866)=0),"",M866/J866)</f>
        <v/>
      </c>
    </row>
    <row r="867" hidden="1">
      <c r="B867" s="53" t="n"/>
      <c r="C867" s="13" t="n"/>
      <c r="D867" s="13" t="n"/>
      <c r="E867" s="14" t="n"/>
      <c r="F867" s="19" t="n"/>
      <c r="G867" s="19" t="n"/>
      <c r="H867" s="19" t="n"/>
      <c r="I867" s="19" t="n"/>
      <c r="J867" s="38">
        <f>IF(C867="","",N(E867)*N(F867)+N(G867)-N(I867))</f>
        <v/>
      </c>
      <c r="K867" s="38">
        <f>IF(C867="","",IFERROR(J867*VLOOKUP(D867,Settings!$B$11:$E$18,2,0)+VLOOKUP(D867,Settings!$B$11:$E$18,3,0)+J867*VLOOKUP(D867,Settings!$B$11:$E$18,4,0),0))</f>
        <v/>
      </c>
      <c r="L867" s="38">
        <f>IF(C867="","",N(E867)*IFERROR(VLOOKUP(C867,Products!$B$7:$E$156,4,0),0))</f>
        <v/>
      </c>
      <c r="M867" s="38">
        <f>IF(C867="","",J867-K867-L867-N(H867))</f>
        <v/>
      </c>
      <c r="N867" s="51">
        <f>IF(OR(C867="",N(J867)=0),"",M867/J867)</f>
        <v/>
      </c>
    </row>
    <row r="868" hidden="1">
      <c r="B868" s="53" t="n"/>
      <c r="C868" s="13" t="n"/>
      <c r="D868" s="13" t="n"/>
      <c r="E868" s="14" t="n"/>
      <c r="F868" s="19" t="n"/>
      <c r="G868" s="19" t="n"/>
      <c r="H868" s="19" t="n"/>
      <c r="I868" s="19" t="n"/>
      <c r="J868" s="38">
        <f>IF(C868="","",N(E868)*N(F868)+N(G868)-N(I868))</f>
        <v/>
      </c>
      <c r="K868" s="38">
        <f>IF(C868="","",IFERROR(J868*VLOOKUP(D868,Settings!$B$11:$E$18,2,0)+VLOOKUP(D868,Settings!$B$11:$E$18,3,0)+J868*VLOOKUP(D868,Settings!$B$11:$E$18,4,0),0))</f>
        <v/>
      </c>
      <c r="L868" s="38">
        <f>IF(C868="","",N(E868)*IFERROR(VLOOKUP(C868,Products!$B$7:$E$156,4,0),0))</f>
        <v/>
      </c>
      <c r="M868" s="38">
        <f>IF(C868="","",J868-K868-L868-N(H868))</f>
        <v/>
      </c>
      <c r="N868" s="51">
        <f>IF(OR(C868="",N(J868)=0),"",M868/J868)</f>
        <v/>
      </c>
    </row>
    <row r="869" hidden="1">
      <c r="B869" s="53" t="n"/>
      <c r="C869" s="13" t="n"/>
      <c r="D869" s="13" t="n"/>
      <c r="E869" s="14" t="n"/>
      <c r="F869" s="19" t="n"/>
      <c r="G869" s="19" t="n"/>
      <c r="H869" s="19" t="n"/>
      <c r="I869" s="19" t="n"/>
      <c r="J869" s="38">
        <f>IF(C869="","",N(E869)*N(F869)+N(G869)-N(I869))</f>
        <v/>
      </c>
      <c r="K869" s="38">
        <f>IF(C869="","",IFERROR(J869*VLOOKUP(D869,Settings!$B$11:$E$18,2,0)+VLOOKUP(D869,Settings!$B$11:$E$18,3,0)+J869*VLOOKUP(D869,Settings!$B$11:$E$18,4,0),0))</f>
        <v/>
      </c>
      <c r="L869" s="38">
        <f>IF(C869="","",N(E869)*IFERROR(VLOOKUP(C869,Products!$B$7:$E$156,4,0),0))</f>
        <v/>
      </c>
      <c r="M869" s="38">
        <f>IF(C869="","",J869-K869-L869-N(H869))</f>
        <v/>
      </c>
      <c r="N869" s="51">
        <f>IF(OR(C869="",N(J869)=0),"",M869/J869)</f>
        <v/>
      </c>
    </row>
    <row r="870" hidden="1">
      <c r="B870" s="53" t="n"/>
      <c r="C870" s="13" t="n"/>
      <c r="D870" s="13" t="n"/>
      <c r="E870" s="14" t="n"/>
      <c r="F870" s="19" t="n"/>
      <c r="G870" s="19" t="n"/>
      <c r="H870" s="19" t="n"/>
      <c r="I870" s="19" t="n"/>
      <c r="J870" s="38">
        <f>IF(C870="","",N(E870)*N(F870)+N(G870)-N(I870))</f>
        <v/>
      </c>
      <c r="K870" s="38">
        <f>IF(C870="","",IFERROR(J870*VLOOKUP(D870,Settings!$B$11:$E$18,2,0)+VLOOKUP(D870,Settings!$B$11:$E$18,3,0)+J870*VLOOKUP(D870,Settings!$B$11:$E$18,4,0),0))</f>
        <v/>
      </c>
      <c r="L870" s="38">
        <f>IF(C870="","",N(E870)*IFERROR(VLOOKUP(C870,Products!$B$7:$E$156,4,0),0))</f>
        <v/>
      </c>
      <c r="M870" s="38">
        <f>IF(C870="","",J870-K870-L870-N(H870))</f>
        <v/>
      </c>
      <c r="N870" s="51">
        <f>IF(OR(C870="",N(J870)=0),"",M870/J870)</f>
        <v/>
      </c>
    </row>
    <row r="871" hidden="1">
      <c r="B871" s="53" t="n"/>
      <c r="C871" s="13" t="n"/>
      <c r="D871" s="13" t="n"/>
      <c r="E871" s="14" t="n"/>
      <c r="F871" s="19" t="n"/>
      <c r="G871" s="19" t="n"/>
      <c r="H871" s="19" t="n"/>
      <c r="I871" s="19" t="n"/>
      <c r="J871" s="38">
        <f>IF(C871="","",N(E871)*N(F871)+N(G871)-N(I871))</f>
        <v/>
      </c>
      <c r="K871" s="38">
        <f>IF(C871="","",IFERROR(J871*VLOOKUP(D871,Settings!$B$11:$E$18,2,0)+VLOOKUP(D871,Settings!$B$11:$E$18,3,0)+J871*VLOOKUP(D871,Settings!$B$11:$E$18,4,0),0))</f>
        <v/>
      </c>
      <c r="L871" s="38">
        <f>IF(C871="","",N(E871)*IFERROR(VLOOKUP(C871,Products!$B$7:$E$156,4,0),0))</f>
        <v/>
      </c>
      <c r="M871" s="38">
        <f>IF(C871="","",J871-K871-L871-N(H871))</f>
        <v/>
      </c>
      <c r="N871" s="51">
        <f>IF(OR(C871="",N(J871)=0),"",M871/J871)</f>
        <v/>
      </c>
    </row>
    <row r="872" hidden="1">
      <c r="B872" s="53" t="n"/>
      <c r="C872" s="13" t="n"/>
      <c r="D872" s="13" t="n"/>
      <c r="E872" s="14" t="n"/>
      <c r="F872" s="19" t="n"/>
      <c r="G872" s="19" t="n"/>
      <c r="H872" s="19" t="n"/>
      <c r="I872" s="19" t="n"/>
      <c r="J872" s="38">
        <f>IF(C872="","",N(E872)*N(F872)+N(G872)-N(I872))</f>
        <v/>
      </c>
      <c r="K872" s="38">
        <f>IF(C872="","",IFERROR(J872*VLOOKUP(D872,Settings!$B$11:$E$18,2,0)+VLOOKUP(D872,Settings!$B$11:$E$18,3,0)+J872*VLOOKUP(D872,Settings!$B$11:$E$18,4,0),0))</f>
        <v/>
      </c>
      <c r="L872" s="38">
        <f>IF(C872="","",N(E872)*IFERROR(VLOOKUP(C872,Products!$B$7:$E$156,4,0),0))</f>
        <v/>
      </c>
      <c r="M872" s="38">
        <f>IF(C872="","",J872-K872-L872-N(H872))</f>
        <v/>
      </c>
      <c r="N872" s="51">
        <f>IF(OR(C872="",N(J872)=0),"",M872/J872)</f>
        <v/>
      </c>
    </row>
    <row r="873" hidden="1">
      <c r="B873" s="53" t="n"/>
      <c r="C873" s="13" t="n"/>
      <c r="D873" s="13" t="n"/>
      <c r="E873" s="14" t="n"/>
      <c r="F873" s="19" t="n"/>
      <c r="G873" s="19" t="n"/>
      <c r="H873" s="19" t="n"/>
      <c r="I873" s="19" t="n"/>
      <c r="J873" s="38">
        <f>IF(C873="","",N(E873)*N(F873)+N(G873)-N(I873))</f>
        <v/>
      </c>
      <c r="K873" s="38">
        <f>IF(C873="","",IFERROR(J873*VLOOKUP(D873,Settings!$B$11:$E$18,2,0)+VLOOKUP(D873,Settings!$B$11:$E$18,3,0)+J873*VLOOKUP(D873,Settings!$B$11:$E$18,4,0),0))</f>
        <v/>
      </c>
      <c r="L873" s="38">
        <f>IF(C873="","",N(E873)*IFERROR(VLOOKUP(C873,Products!$B$7:$E$156,4,0),0))</f>
        <v/>
      </c>
      <c r="M873" s="38">
        <f>IF(C873="","",J873-K873-L873-N(H873))</f>
        <v/>
      </c>
      <c r="N873" s="51">
        <f>IF(OR(C873="",N(J873)=0),"",M873/J873)</f>
        <v/>
      </c>
    </row>
    <row r="874" hidden="1">
      <c r="B874" s="53" t="n"/>
      <c r="C874" s="13" t="n"/>
      <c r="D874" s="13" t="n"/>
      <c r="E874" s="14" t="n"/>
      <c r="F874" s="19" t="n"/>
      <c r="G874" s="19" t="n"/>
      <c r="H874" s="19" t="n"/>
      <c r="I874" s="19" t="n"/>
      <c r="J874" s="38">
        <f>IF(C874="","",N(E874)*N(F874)+N(G874)-N(I874))</f>
        <v/>
      </c>
      <c r="K874" s="38">
        <f>IF(C874="","",IFERROR(J874*VLOOKUP(D874,Settings!$B$11:$E$18,2,0)+VLOOKUP(D874,Settings!$B$11:$E$18,3,0)+J874*VLOOKUP(D874,Settings!$B$11:$E$18,4,0),0))</f>
        <v/>
      </c>
      <c r="L874" s="38">
        <f>IF(C874="","",N(E874)*IFERROR(VLOOKUP(C874,Products!$B$7:$E$156,4,0),0))</f>
        <v/>
      </c>
      <c r="M874" s="38">
        <f>IF(C874="","",J874-K874-L874-N(H874))</f>
        <v/>
      </c>
      <c r="N874" s="51">
        <f>IF(OR(C874="",N(J874)=0),"",M874/J874)</f>
        <v/>
      </c>
    </row>
    <row r="875" hidden="1">
      <c r="B875" s="53" t="n"/>
      <c r="C875" s="13" t="n"/>
      <c r="D875" s="13" t="n"/>
      <c r="E875" s="14" t="n"/>
      <c r="F875" s="19" t="n"/>
      <c r="G875" s="19" t="n"/>
      <c r="H875" s="19" t="n"/>
      <c r="I875" s="19" t="n"/>
      <c r="J875" s="38">
        <f>IF(C875="","",N(E875)*N(F875)+N(G875)-N(I875))</f>
        <v/>
      </c>
      <c r="K875" s="38">
        <f>IF(C875="","",IFERROR(J875*VLOOKUP(D875,Settings!$B$11:$E$18,2,0)+VLOOKUP(D875,Settings!$B$11:$E$18,3,0)+J875*VLOOKUP(D875,Settings!$B$11:$E$18,4,0),0))</f>
        <v/>
      </c>
      <c r="L875" s="38">
        <f>IF(C875="","",N(E875)*IFERROR(VLOOKUP(C875,Products!$B$7:$E$156,4,0),0))</f>
        <v/>
      </c>
      <c r="M875" s="38">
        <f>IF(C875="","",J875-K875-L875-N(H875))</f>
        <v/>
      </c>
      <c r="N875" s="51">
        <f>IF(OR(C875="",N(J875)=0),"",M875/J875)</f>
        <v/>
      </c>
    </row>
    <row r="876" hidden="1">
      <c r="B876" s="53" t="n"/>
      <c r="C876" s="13" t="n"/>
      <c r="D876" s="13" t="n"/>
      <c r="E876" s="14" t="n"/>
      <c r="F876" s="19" t="n"/>
      <c r="G876" s="19" t="n"/>
      <c r="H876" s="19" t="n"/>
      <c r="I876" s="19" t="n"/>
      <c r="J876" s="38">
        <f>IF(C876="","",N(E876)*N(F876)+N(G876)-N(I876))</f>
        <v/>
      </c>
      <c r="K876" s="38">
        <f>IF(C876="","",IFERROR(J876*VLOOKUP(D876,Settings!$B$11:$E$18,2,0)+VLOOKUP(D876,Settings!$B$11:$E$18,3,0)+J876*VLOOKUP(D876,Settings!$B$11:$E$18,4,0),0))</f>
        <v/>
      </c>
      <c r="L876" s="38">
        <f>IF(C876="","",N(E876)*IFERROR(VLOOKUP(C876,Products!$B$7:$E$156,4,0),0))</f>
        <v/>
      </c>
      <c r="M876" s="38">
        <f>IF(C876="","",J876-K876-L876-N(H876))</f>
        <v/>
      </c>
      <c r="N876" s="51">
        <f>IF(OR(C876="",N(J876)=0),"",M876/J876)</f>
        <v/>
      </c>
    </row>
    <row r="877" hidden="1">
      <c r="B877" s="53" t="n"/>
      <c r="C877" s="13" t="n"/>
      <c r="D877" s="13" t="n"/>
      <c r="E877" s="14" t="n"/>
      <c r="F877" s="19" t="n"/>
      <c r="G877" s="19" t="n"/>
      <c r="H877" s="19" t="n"/>
      <c r="I877" s="19" t="n"/>
      <c r="J877" s="38">
        <f>IF(C877="","",N(E877)*N(F877)+N(G877)-N(I877))</f>
        <v/>
      </c>
      <c r="K877" s="38">
        <f>IF(C877="","",IFERROR(J877*VLOOKUP(D877,Settings!$B$11:$E$18,2,0)+VLOOKUP(D877,Settings!$B$11:$E$18,3,0)+J877*VLOOKUP(D877,Settings!$B$11:$E$18,4,0),0))</f>
        <v/>
      </c>
      <c r="L877" s="38">
        <f>IF(C877="","",N(E877)*IFERROR(VLOOKUP(C877,Products!$B$7:$E$156,4,0),0))</f>
        <v/>
      </c>
      <c r="M877" s="38">
        <f>IF(C877="","",J877-K877-L877-N(H877))</f>
        <v/>
      </c>
      <c r="N877" s="51">
        <f>IF(OR(C877="",N(J877)=0),"",M877/J877)</f>
        <v/>
      </c>
    </row>
    <row r="878" hidden="1">
      <c r="B878" s="53" t="n"/>
      <c r="C878" s="13" t="n"/>
      <c r="D878" s="13" t="n"/>
      <c r="E878" s="14" t="n"/>
      <c r="F878" s="19" t="n"/>
      <c r="G878" s="19" t="n"/>
      <c r="H878" s="19" t="n"/>
      <c r="I878" s="19" t="n"/>
      <c r="J878" s="38">
        <f>IF(C878="","",N(E878)*N(F878)+N(G878)-N(I878))</f>
        <v/>
      </c>
      <c r="K878" s="38">
        <f>IF(C878="","",IFERROR(J878*VLOOKUP(D878,Settings!$B$11:$E$18,2,0)+VLOOKUP(D878,Settings!$B$11:$E$18,3,0)+J878*VLOOKUP(D878,Settings!$B$11:$E$18,4,0),0))</f>
        <v/>
      </c>
      <c r="L878" s="38">
        <f>IF(C878="","",N(E878)*IFERROR(VLOOKUP(C878,Products!$B$7:$E$156,4,0),0))</f>
        <v/>
      </c>
      <c r="M878" s="38">
        <f>IF(C878="","",J878-K878-L878-N(H878))</f>
        <v/>
      </c>
      <c r="N878" s="51">
        <f>IF(OR(C878="",N(J878)=0),"",M878/J878)</f>
        <v/>
      </c>
    </row>
    <row r="879" hidden="1">
      <c r="B879" s="53" t="n"/>
      <c r="C879" s="13" t="n"/>
      <c r="D879" s="13" t="n"/>
      <c r="E879" s="14" t="n"/>
      <c r="F879" s="19" t="n"/>
      <c r="G879" s="19" t="n"/>
      <c r="H879" s="19" t="n"/>
      <c r="I879" s="19" t="n"/>
      <c r="J879" s="38">
        <f>IF(C879="","",N(E879)*N(F879)+N(G879)-N(I879))</f>
        <v/>
      </c>
      <c r="K879" s="38">
        <f>IF(C879="","",IFERROR(J879*VLOOKUP(D879,Settings!$B$11:$E$18,2,0)+VLOOKUP(D879,Settings!$B$11:$E$18,3,0)+J879*VLOOKUP(D879,Settings!$B$11:$E$18,4,0),0))</f>
        <v/>
      </c>
      <c r="L879" s="38">
        <f>IF(C879="","",N(E879)*IFERROR(VLOOKUP(C879,Products!$B$7:$E$156,4,0),0))</f>
        <v/>
      </c>
      <c r="M879" s="38">
        <f>IF(C879="","",J879-K879-L879-N(H879))</f>
        <v/>
      </c>
      <c r="N879" s="51">
        <f>IF(OR(C879="",N(J879)=0),"",M879/J879)</f>
        <v/>
      </c>
    </row>
    <row r="880" hidden="1">
      <c r="B880" s="53" t="n"/>
      <c r="C880" s="13" t="n"/>
      <c r="D880" s="13" t="n"/>
      <c r="E880" s="14" t="n"/>
      <c r="F880" s="19" t="n"/>
      <c r="G880" s="19" t="n"/>
      <c r="H880" s="19" t="n"/>
      <c r="I880" s="19" t="n"/>
      <c r="J880" s="38">
        <f>IF(C880="","",N(E880)*N(F880)+N(G880)-N(I880))</f>
        <v/>
      </c>
      <c r="K880" s="38">
        <f>IF(C880="","",IFERROR(J880*VLOOKUP(D880,Settings!$B$11:$E$18,2,0)+VLOOKUP(D880,Settings!$B$11:$E$18,3,0)+J880*VLOOKUP(D880,Settings!$B$11:$E$18,4,0),0))</f>
        <v/>
      </c>
      <c r="L880" s="38">
        <f>IF(C880="","",N(E880)*IFERROR(VLOOKUP(C880,Products!$B$7:$E$156,4,0),0))</f>
        <v/>
      </c>
      <c r="M880" s="38">
        <f>IF(C880="","",J880-K880-L880-N(H880))</f>
        <v/>
      </c>
      <c r="N880" s="51">
        <f>IF(OR(C880="",N(J880)=0),"",M880/J880)</f>
        <v/>
      </c>
    </row>
    <row r="881" hidden="1">
      <c r="B881" s="53" t="n"/>
      <c r="C881" s="13" t="n"/>
      <c r="D881" s="13" t="n"/>
      <c r="E881" s="14" t="n"/>
      <c r="F881" s="19" t="n"/>
      <c r="G881" s="19" t="n"/>
      <c r="H881" s="19" t="n"/>
      <c r="I881" s="19" t="n"/>
      <c r="J881" s="38">
        <f>IF(C881="","",N(E881)*N(F881)+N(G881)-N(I881))</f>
        <v/>
      </c>
      <c r="K881" s="38">
        <f>IF(C881="","",IFERROR(J881*VLOOKUP(D881,Settings!$B$11:$E$18,2,0)+VLOOKUP(D881,Settings!$B$11:$E$18,3,0)+J881*VLOOKUP(D881,Settings!$B$11:$E$18,4,0),0))</f>
        <v/>
      </c>
      <c r="L881" s="38">
        <f>IF(C881="","",N(E881)*IFERROR(VLOOKUP(C881,Products!$B$7:$E$156,4,0),0))</f>
        <v/>
      </c>
      <c r="M881" s="38">
        <f>IF(C881="","",J881-K881-L881-N(H881))</f>
        <v/>
      </c>
      <c r="N881" s="51">
        <f>IF(OR(C881="",N(J881)=0),"",M881/J881)</f>
        <v/>
      </c>
    </row>
    <row r="882" hidden="1">
      <c r="B882" s="53" t="n"/>
      <c r="C882" s="13" t="n"/>
      <c r="D882" s="13" t="n"/>
      <c r="E882" s="14" t="n"/>
      <c r="F882" s="19" t="n"/>
      <c r="G882" s="19" t="n"/>
      <c r="H882" s="19" t="n"/>
      <c r="I882" s="19" t="n"/>
      <c r="J882" s="38">
        <f>IF(C882="","",N(E882)*N(F882)+N(G882)-N(I882))</f>
        <v/>
      </c>
      <c r="K882" s="38">
        <f>IF(C882="","",IFERROR(J882*VLOOKUP(D882,Settings!$B$11:$E$18,2,0)+VLOOKUP(D882,Settings!$B$11:$E$18,3,0)+J882*VLOOKUP(D882,Settings!$B$11:$E$18,4,0),0))</f>
        <v/>
      </c>
      <c r="L882" s="38">
        <f>IF(C882="","",N(E882)*IFERROR(VLOOKUP(C882,Products!$B$7:$E$156,4,0),0))</f>
        <v/>
      </c>
      <c r="M882" s="38">
        <f>IF(C882="","",J882-K882-L882-N(H882))</f>
        <v/>
      </c>
      <c r="N882" s="51">
        <f>IF(OR(C882="",N(J882)=0),"",M882/J882)</f>
        <v/>
      </c>
    </row>
    <row r="883" hidden="1">
      <c r="B883" s="53" t="n"/>
      <c r="C883" s="13" t="n"/>
      <c r="D883" s="13" t="n"/>
      <c r="E883" s="14" t="n"/>
      <c r="F883" s="19" t="n"/>
      <c r="G883" s="19" t="n"/>
      <c r="H883" s="19" t="n"/>
      <c r="I883" s="19" t="n"/>
      <c r="J883" s="38">
        <f>IF(C883="","",N(E883)*N(F883)+N(G883)-N(I883))</f>
        <v/>
      </c>
      <c r="K883" s="38">
        <f>IF(C883="","",IFERROR(J883*VLOOKUP(D883,Settings!$B$11:$E$18,2,0)+VLOOKUP(D883,Settings!$B$11:$E$18,3,0)+J883*VLOOKUP(D883,Settings!$B$11:$E$18,4,0),0))</f>
        <v/>
      </c>
      <c r="L883" s="38">
        <f>IF(C883="","",N(E883)*IFERROR(VLOOKUP(C883,Products!$B$7:$E$156,4,0),0))</f>
        <v/>
      </c>
      <c r="M883" s="38">
        <f>IF(C883="","",J883-K883-L883-N(H883))</f>
        <v/>
      </c>
      <c r="N883" s="51">
        <f>IF(OR(C883="",N(J883)=0),"",M883/J883)</f>
        <v/>
      </c>
    </row>
    <row r="884" hidden="1">
      <c r="B884" s="53" t="n"/>
      <c r="C884" s="13" t="n"/>
      <c r="D884" s="13" t="n"/>
      <c r="E884" s="14" t="n"/>
      <c r="F884" s="19" t="n"/>
      <c r="G884" s="19" t="n"/>
      <c r="H884" s="19" t="n"/>
      <c r="I884" s="19" t="n"/>
      <c r="J884" s="38">
        <f>IF(C884="","",N(E884)*N(F884)+N(G884)-N(I884))</f>
        <v/>
      </c>
      <c r="K884" s="38">
        <f>IF(C884="","",IFERROR(J884*VLOOKUP(D884,Settings!$B$11:$E$18,2,0)+VLOOKUP(D884,Settings!$B$11:$E$18,3,0)+J884*VLOOKUP(D884,Settings!$B$11:$E$18,4,0),0))</f>
        <v/>
      </c>
      <c r="L884" s="38">
        <f>IF(C884="","",N(E884)*IFERROR(VLOOKUP(C884,Products!$B$7:$E$156,4,0),0))</f>
        <v/>
      </c>
      <c r="M884" s="38">
        <f>IF(C884="","",J884-K884-L884-N(H884))</f>
        <v/>
      </c>
      <c r="N884" s="51">
        <f>IF(OR(C884="",N(J884)=0),"",M884/J884)</f>
        <v/>
      </c>
    </row>
    <row r="885" hidden="1">
      <c r="B885" s="53" t="n"/>
      <c r="C885" s="13" t="n"/>
      <c r="D885" s="13" t="n"/>
      <c r="E885" s="14" t="n"/>
      <c r="F885" s="19" t="n"/>
      <c r="G885" s="19" t="n"/>
      <c r="H885" s="19" t="n"/>
      <c r="I885" s="19" t="n"/>
      <c r="J885" s="38">
        <f>IF(C885="","",N(E885)*N(F885)+N(G885)-N(I885))</f>
        <v/>
      </c>
      <c r="K885" s="38">
        <f>IF(C885="","",IFERROR(J885*VLOOKUP(D885,Settings!$B$11:$E$18,2,0)+VLOOKUP(D885,Settings!$B$11:$E$18,3,0)+J885*VLOOKUP(D885,Settings!$B$11:$E$18,4,0),0))</f>
        <v/>
      </c>
      <c r="L885" s="38">
        <f>IF(C885="","",N(E885)*IFERROR(VLOOKUP(C885,Products!$B$7:$E$156,4,0),0))</f>
        <v/>
      </c>
      <c r="M885" s="38">
        <f>IF(C885="","",J885-K885-L885-N(H885))</f>
        <v/>
      </c>
      <c r="N885" s="51">
        <f>IF(OR(C885="",N(J885)=0),"",M885/J885)</f>
        <v/>
      </c>
    </row>
    <row r="886" hidden="1">
      <c r="B886" s="53" t="n"/>
      <c r="C886" s="13" t="n"/>
      <c r="D886" s="13" t="n"/>
      <c r="E886" s="14" t="n"/>
      <c r="F886" s="19" t="n"/>
      <c r="G886" s="19" t="n"/>
      <c r="H886" s="19" t="n"/>
      <c r="I886" s="19" t="n"/>
      <c r="J886" s="38">
        <f>IF(C886="","",N(E886)*N(F886)+N(G886)-N(I886))</f>
        <v/>
      </c>
      <c r="K886" s="38">
        <f>IF(C886="","",IFERROR(J886*VLOOKUP(D886,Settings!$B$11:$E$18,2,0)+VLOOKUP(D886,Settings!$B$11:$E$18,3,0)+J886*VLOOKUP(D886,Settings!$B$11:$E$18,4,0),0))</f>
        <v/>
      </c>
      <c r="L886" s="38">
        <f>IF(C886="","",N(E886)*IFERROR(VLOOKUP(C886,Products!$B$7:$E$156,4,0),0))</f>
        <v/>
      </c>
      <c r="M886" s="38">
        <f>IF(C886="","",J886-K886-L886-N(H886))</f>
        <v/>
      </c>
      <c r="N886" s="51">
        <f>IF(OR(C886="",N(J886)=0),"",M886/J886)</f>
        <v/>
      </c>
    </row>
    <row r="887" hidden="1">
      <c r="B887" s="53" t="n"/>
      <c r="C887" s="13" t="n"/>
      <c r="D887" s="13" t="n"/>
      <c r="E887" s="14" t="n"/>
      <c r="F887" s="19" t="n"/>
      <c r="G887" s="19" t="n"/>
      <c r="H887" s="19" t="n"/>
      <c r="I887" s="19" t="n"/>
      <c r="J887" s="38">
        <f>IF(C887="","",N(E887)*N(F887)+N(G887)-N(I887))</f>
        <v/>
      </c>
      <c r="K887" s="38">
        <f>IF(C887="","",IFERROR(J887*VLOOKUP(D887,Settings!$B$11:$E$18,2,0)+VLOOKUP(D887,Settings!$B$11:$E$18,3,0)+J887*VLOOKUP(D887,Settings!$B$11:$E$18,4,0),0))</f>
        <v/>
      </c>
      <c r="L887" s="38">
        <f>IF(C887="","",N(E887)*IFERROR(VLOOKUP(C887,Products!$B$7:$E$156,4,0),0))</f>
        <v/>
      </c>
      <c r="M887" s="38">
        <f>IF(C887="","",J887-K887-L887-N(H887))</f>
        <v/>
      </c>
      <c r="N887" s="51">
        <f>IF(OR(C887="",N(J887)=0),"",M887/J887)</f>
        <v/>
      </c>
    </row>
    <row r="888" hidden="1">
      <c r="B888" s="53" t="n"/>
      <c r="C888" s="13" t="n"/>
      <c r="D888" s="13" t="n"/>
      <c r="E888" s="14" t="n"/>
      <c r="F888" s="19" t="n"/>
      <c r="G888" s="19" t="n"/>
      <c r="H888" s="19" t="n"/>
      <c r="I888" s="19" t="n"/>
      <c r="J888" s="38">
        <f>IF(C888="","",N(E888)*N(F888)+N(G888)-N(I888))</f>
        <v/>
      </c>
      <c r="K888" s="38">
        <f>IF(C888="","",IFERROR(J888*VLOOKUP(D888,Settings!$B$11:$E$18,2,0)+VLOOKUP(D888,Settings!$B$11:$E$18,3,0)+J888*VLOOKUP(D888,Settings!$B$11:$E$18,4,0),0))</f>
        <v/>
      </c>
      <c r="L888" s="38">
        <f>IF(C888="","",N(E888)*IFERROR(VLOOKUP(C888,Products!$B$7:$E$156,4,0),0))</f>
        <v/>
      </c>
      <c r="M888" s="38">
        <f>IF(C888="","",J888-K888-L888-N(H888))</f>
        <v/>
      </c>
      <c r="N888" s="51">
        <f>IF(OR(C888="",N(J888)=0),"",M888/J888)</f>
        <v/>
      </c>
    </row>
    <row r="889" hidden="1">
      <c r="B889" s="53" t="n"/>
      <c r="C889" s="13" t="n"/>
      <c r="D889" s="13" t="n"/>
      <c r="E889" s="14" t="n"/>
      <c r="F889" s="19" t="n"/>
      <c r="G889" s="19" t="n"/>
      <c r="H889" s="19" t="n"/>
      <c r="I889" s="19" t="n"/>
      <c r="J889" s="38">
        <f>IF(C889="","",N(E889)*N(F889)+N(G889)-N(I889))</f>
        <v/>
      </c>
      <c r="K889" s="38">
        <f>IF(C889="","",IFERROR(J889*VLOOKUP(D889,Settings!$B$11:$E$18,2,0)+VLOOKUP(D889,Settings!$B$11:$E$18,3,0)+J889*VLOOKUP(D889,Settings!$B$11:$E$18,4,0),0))</f>
        <v/>
      </c>
      <c r="L889" s="38">
        <f>IF(C889="","",N(E889)*IFERROR(VLOOKUP(C889,Products!$B$7:$E$156,4,0),0))</f>
        <v/>
      </c>
      <c r="M889" s="38">
        <f>IF(C889="","",J889-K889-L889-N(H889))</f>
        <v/>
      </c>
      <c r="N889" s="51">
        <f>IF(OR(C889="",N(J889)=0),"",M889/J889)</f>
        <v/>
      </c>
    </row>
    <row r="890" hidden="1">
      <c r="B890" s="53" t="n"/>
      <c r="C890" s="13" t="n"/>
      <c r="D890" s="13" t="n"/>
      <c r="E890" s="14" t="n"/>
      <c r="F890" s="19" t="n"/>
      <c r="G890" s="19" t="n"/>
      <c r="H890" s="19" t="n"/>
      <c r="I890" s="19" t="n"/>
      <c r="J890" s="38">
        <f>IF(C890="","",N(E890)*N(F890)+N(G890)-N(I890))</f>
        <v/>
      </c>
      <c r="K890" s="38">
        <f>IF(C890="","",IFERROR(J890*VLOOKUP(D890,Settings!$B$11:$E$18,2,0)+VLOOKUP(D890,Settings!$B$11:$E$18,3,0)+J890*VLOOKUP(D890,Settings!$B$11:$E$18,4,0),0))</f>
        <v/>
      </c>
      <c r="L890" s="38">
        <f>IF(C890="","",N(E890)*IFERROR(VLOOKUP(C890,Products!$B$7:$E$156,4,0),0))</f>
        <v/>
      </c>
      <c r="M890" s="38">
        <f>IF(C890="","",J890-K890-L890-N(H890))</f>
        <v/>
      </c>
      <c r="N890" s="51">
        <f>IF(OR(C890="",N(J890)=0),"",M890/J890)</f>
        <v/>
      </c>
    </row>
    <row r="891" hidden="1">
      <c r="B891" s="53" t="n"/>
      <c r="C891" s="13" t="n"/>
      <c r="D891" s="13" t="n"/>
      <c r="E891" s="14" t="n"/>
      <c r="F891" s="19" t="n"/>
      <c r="G891" s="19" t="n"/>
      <c r="H891" s="19" t="n"/>
      <c r="I891" s="19" t="n"/>
      <c r="J891" s="38">
        <f>IF(C891="","",N(E891)*N(F891)+N(G891)-N(I891))</f>
        <v/>
      </c>
      <c r="K891" s="38">
        <f>IF(C891="","",IFERROR(J891*VLOOKUP(D891,Settings!$B$11:$E$18,2,0)+VLOOKUP(D891,Settings!$B$11:$E$18,3,0)+J891*VLOOKUP(D891,Settings!$B$11:$E$18,4,0),0))</f>
        <v/>
      </c>
      <c r="L891" s="38">
        <f>IF(C891="","",N(E891)*IFERROR(VLOOKUP(C891,Products!$B$7:$E$156,4,0),0))</f>
        <v/>
      </c>
      <c r="M891" s="38">
        <f>IF(C891="","",J891-K891-L891-N(H891))</f>
        <v/>
      </c>
      <c r="N891" s="51">
        <f>IF(OR(C891="",N(J891)=0),"",M891/J891)</f>
        <v/>
      </c>
    </row>
    <row r="892" hidden="1">
      <c r="B892" s="53" t="n"/>
      <c r="C892" s="13" t="n"/>
      <c r="D892" s="13" t="n"/>
      <c r="E892" s="14" t="n"/>
      <c r="F892" s="19" t="n"/>
      <c r="G892" s="19" t="n"/>
      <c r="H892" s="19" t="n"/>
      <c r="I892" s="19" t="n"/>
      <c r="J892" s="38">
        <f>IF(C892="","",N(E892)*N(F892)+N(G892)-N(I892))</f>
        <v/>
      </c>
      <c r="K892" s="38">
        <f>IF(C892="","",IFERROR(J892*VLOOKUP(D892,Settings!$B$11:$E$18,2,0)+VLOOKUP(D892,Settings!$B$11:$E$18,3,0)+J892*VLOOKUP(D892,Settings!$B$11:$E$18,4,0),0))</f>
        <v/>
      </c>
      <c r="L892" s="38">
        <f>IF(C892="","",N(E892)*IFERROR(VLOOKUP(C892,Products!$B$7:$E$156,4,0),0))</f>
        <v/>
      </c>
      <c r="M892" s="38">
        <f>IF(C892="","",J892-K892-L892-N(H892))</f>
        <v/>
      </c>
      <c r="N892" s="51">
        <f>IF(OR(C892="",N(J892)=0),"",M892/J892)</f>
        <v/>
      </c>
    </row>
    <row r="893" hidden="1">
      <c r="B893" s="53" t="n"/>
      <c r="C893" s="13" t="n"/>
      <c r="D893" s="13" t="n"/>
      <c r="E893" s="14" t="n"/>
      <c r="F893" s="19" t="n"/>
      <c r="G893" s="19" t="n"/>
      <c r="H893" s="19" t="n"/>
      <c r="I893" s="19" t="n"/>
      <c r="J893" s="38">
        <f>IF(C893="","",N(E893)*N(F893)+N(G893)-N(I893))</f>
        <v/>
      </c>
      <c r="K893" s="38">
        <f>IF(C893="","",IFERROR(J893*VLOOKUP(D893,Settings!$B$11:$E$18,2,0)+VLOOKUP(D893,Settings!$B$11:$E$18,3,0)+J893*VLOOKUP(D893,Settings!$B$11:$E$18,4,0),0))</f>
        <v/>
      </c>
      <c r="L893" s="38">
        <f>IF(C893="","",N(E893)*IFERROR(VLOOKUP(C893,Products!$B$7:$E$156,4,0),0))</f>
        <v/>
      </c>
      <c r="M893" s="38">
        <f>IF(C893="","",J893-K893-L893-N(H893))</f>
        <v/>
      </c>
      <c r="N893" s="51">
        <f>IF(OR(C893="",N(J893)=0),"",M893/J893)</f>
        <v/>
      </c>
    </row>
    <row r="894" hidden="1">
      <c r="B894" s="53" t="n"/>
      <c r="C894" s="13" t="n"/>
      <c r="D894" s="13" t="n"/>
      <c r="E894" s="14" t="n"/>
      <c r="F894" s="19" t="n"/>
      <c r="G894" s="19" t="n"/>
      <c r="H894" s="19" t="n"/>
      <c r="I894" s="19" t="n"/>
      <c r="J894" s="38">
        <f>IF(C894="","",N(E894)*N(F894)+N(G894)-N(I894))</f>
        <v/>
      </c>
      <c r="K894" s="38">
        <f>IF(C894="","",IFERROR(J894*VLOOKUP(D894,Settings!$B$11:$E$18,2,0)+VLOOKUP(D894,Settings!$B$11:$E$18,3,0)+J894*VLOOKUP(D894,Settings!$B$11:$E$18,4,0),0))</f>
        <v/>
      </c>
      <c r="L894" s="38">
        <f>IF(C894="","",N(E894)*IFERROR(VLOOKUP(C894,Products!$B$7:$E$156,4,0),0))</f>
        <v/>
      </c>
      <c r="M894" s="38">
        <f>IF(C894="","",J894-K894-L894-N(H894))</f>
        <v/>
      </c>
      <c r="N894" s="51">
        <f>IF(OR(C894="",N(J894)=0),"",M894/J894)</f>
        <v/>
      </c>
    </row>
    <row r="895" hidden="1">
      <c r="B895" s="53" t="n"/>
      <c r="C895" s="13" t="n"/>
      <c r="D895" s="13" t="n"/>
      <c r="E895" s="14" t="n"/>
      <c r="F895" s="19" t="n"/>
      <c r="G895" s="19" t="n"/>
      <c r="H895" s="19" t="n"/>
      <c r="I895" s="19" t="n"/>
      <c r="J895" s="38">
        <f>IF(C895="","",N(E895)*N(F895)+N(G895)-N(I895))</f>
        <v/>
      </c>
      <c r="K895" s="38">
        <f>IF(C895="","",IFERROR(J895*VLOOKUP(D895,Settings!$B$11:$E$18,2,0)+VLOOKUP(D895,Settings!$B$11:$E$18,3,0)+J895*VLOOKUP(D895,Settings!$B$11:$E$18,4,0),0))</f>
        <v/>
      </c>
      <c r="L895" s="38">
        <f>IF(C895="","",N(E895)*IFERROR(VLOOKUP(C895,Products!$B$7:$E$156,4,0),0))</f>
        <v/>
      </c>
      <c r="M895" s="38">
        <f>IF(C895="","",J895-K895-L895-N(H895))</f>
        <v/>
      </c>
      <c r="N895" s="51">
        <f>IF(OR(C895="",N(J895)=0),"",M895/J895)</f>
        <v/>
      </c>
    </row>
    <row r="896" hidden="1">
      <c r="B896" s="53" t="n"/>
      <c r="C896" s="13" t="n"/>
      <c r="D896" s="13" t="n"/>
      <c r="E896" s="14" t="n"/>
      <c r="F896" s="19" t="n"/>
      <c r="G896" s="19" t="n"/>
      <c r="H896" s="19" t="n"/>
      <c r="I896" s="19" t="n"/>
      <c r="J896" s="38">
        <f>IF(C896="","",N(E896)*N(F896)+N(G896)-N(I896))</f>
        <v/>
      </c>
      <c r="K896" s="38">
        <f>IF(C896="","",IFERROR(J896*VLOOKUP(D896,Settings!$B$11:$E$18,2,0)+VLOOKUP(D896,Settings!$B$11:$E$18,3,0)+J896*VLOOKUP(D896,Settings!$B$11:$E$18,4,0),0))</f>
        <v/>
      </c>
      <c r="L896" s="38">
        <f>IF(C896="","",N(E896)*IFERROR(VLOOKUP(C896,Products!$B$7:$E$156,4,0),0))</f>
        <v/>
      </c>
      <c r="M896" s="38">
        <f>IF(C896="","",J896-K896-L896-N(H896))</f>
        <v/>
      </c>
      <c r="N896" s="51">
        <f>IF(OR(C896="",N(J896)=0),"",M896/J896)</f>
        <v/>
      </c>
    </row>
    <row r="897" hidden="1">
      <c r="B897" s="53" t="n"/>
      <c r="C897" s="13" t="n"/>
      <c r="D897" s="13" t="n"/>
      <c r="E897" s="14" t="n"/>
      <c r="F897" s="19" t="n"/>
      <c r="G897" s="19" t="n"/>
      <c r="H897" s="19" t="n"/>
      <c r="I897" s="19" t="n"/>
      <c r="J897" s="38">
        <f>IF(C897="","",N(E897)*N(F897)+N(G897)-N(I897))</f>
        <v/>
      </c>
      <c r="K897" s="38">
        <f>IF(C897="","",IFERROR(J897*VLOOKUP(D897,Settings!$B$11:$E$18,2,0)+VLOOKUP(D897,Settings!$B$11:$E$18,3,0)+J897*VLOOKUP(D897,Settings!$B$11:$E$18,4,0),0))</f>
        <v/>
      </c>
      <c r="L897" s="38">
        <f>IF(C897="","",N(E897)*IFERROR(VLOOKUP(C897,Products!$B$7:$E$156,4,0),0))</f>
        <v/>
      </c>
      <c r="M897" s="38">
        <f>IF(C897="","",J897-K897-L897-N(H897))</f>
        <v/>
      </c>
      <c r="N897" s="51">
        <f>IF(OR(C897="",N(J897)=0),"",M897/J897)</f>
        <v/>
      </c>
    </row>
    <row r="898" hidden="1">
      <c r="B898" s="53" t="n"/>
      <c r="C898" s="13" t="n"/>
      <c r="D898" s="13" t="n"/>
      <c r="E898" s="14" t="n"/>
      <c r="F898" s="19" t="n"/>
      <c r="G898" s="19" t="n"/>
      <c r="H898" s="19" t="n"/>
      <c r="I898" s="19" t="n"/>
      <c r="J898" s="38">
        <f>IF(C898="","",N(E898)*N(F898)+N(G898)-N(I898))</f>
        <v/>
      </c>
      <c r="K898" s="38">
        <f>IF(C898="","",IFERROR(J898*VLOOKUP(D898,Settings!$B$11:$E$18,2,0)+VLOOKUP(D898,Settings!$B$11:$E$18,3,0)+J898*VLOOKUP(D898,Settings!$B$11:$E$18,4,0),0))</f>
        <v/>
      </c>
      <c r="L898" s="38">
        <f>IF(C898="","",N(E898)*IFERROR(VLOOKUP(C898,Products!$B$7:$E$156,4,0),0))</f>
        <v/>
      </c>
      <c r="M898" s="38">
        <f>IF(C898="","",J898-K898-L898-N(H898))</f>
        <v/>
      </c>
      <c r="N898" s="51">
        <f>IF(OR(C898="",N(J898)=0),"",M898/J898)</f>
        <v/>
      </c>
    </row>
    <row r="899" hidden="1">
      <c r="B899" s="53" t="n"/>
      <c r="C899" s="13" t="n"/>
      <c r="D899" s="13" t="n"/>
      <c r="E899" s="14" t="n"/>
      <c r="F899" s="19" t="n"/>
      <c r="G899" s="19" t="n"/>
      <c r="H899" s="19" t="n"/>
      <c r="I899" s="19" t="n"/>
      <c r="J899" s="38">
        <f>IF(C899="","",N(E899)*N(F899)+N(G899)-N(I899))</f>
        <v/>
      </c>
      <c r="K899" s="38">
        <f>IF(C899="","",IFERROR(J899*VLOOKUP(D899,Settings!$B$11:$E$18,2,0)+VLOOKUP(D899,Settings!$B$11:$E$18,3,0)+J899*VLOOKUP(D899,Settings!$B$11:$E$18,4,0),0))</f>
        <v/>
      </c>
      <c r="L899" s="38">
        <f>IF(C899="","",N(E899)*IFERROR(VLOOKUP(C899,Products!$B$7:$E$156,4,0),0))</f>
        <v/>
      </c>
      <c r="M899" s="38">
        <f>IF(C899="","",J899-K899-L899-N(H899))</f>
        <v/>
      </c>
      <c r="N899" s="51">
        <f>IF(OR(C899="",N(J899)=0),"",M899/J899)</f>
        <v/>
      </c>
    </row>
    <row r="900" hidden="1">
      <c r="B900" s="53" t="n"/>
      <c r="C900" s="13" t="n"/>
      <c r="D900" s="13" t="n"/>
      <c r="E900" s="14" t="n"/>
      <c r="F900" s="19" t="n"/>
      <c r="G900" s="19" t="n"/>
      <c r="H900" s="19" t="n"/>
      <c r="I900" s="19" t="n"/>
      <c r="J900" s="38">
        <f>IF(C900="","",N(E900)*N(F900)+N(G900)-N(I900))</f>
        <v/>
      </c>
      <c r="K900" s="38">
        <f>IF(C900="","",IFERROR(J900*VLOOKUP(D900,Settings!$B$11:$E$18,2,0)+VLOOKUP(D900,Settings!$B$11:$E$18,3,0)+J900*VLOOKUP(D900,Settings!$B$11:$E$18,4,0),0))</f>
        <v/>
      </c>
      <c r="L900" s="38">
        <f>IF(C900="","",N(E900)*IFERROR(VLOOKUP(C900,Products!$B$7:$E$156,4,0),0))</f>
        <v/>
      </c>
      <c r="M900" s="38">
        <f>IF(C900="","",J900-K900-L900-N(H900))</f>
        <v/>
      </c>
      <c r="N900" s="51">
        <f>IF(OR(C900="",N(J900)=0),"",M900/J900)</f>
        <v/>
      </c>
    </row>
    <row r="901" hidden="1">
      <c r="B901" s="53" t="n"/>
      <c r="C901" s="13" t="n"/>
      <c r="D901" s="13" t="n"/>
      <c r="E901" s="14" t="n"/>
      <c r="F901" s="19" t="n"/>
      <c r="G901" s="19" t="n"/>
      <c r="H901" s="19" t="n"/>
      <c r="I901" s="19" t="n"/>
      <c r="J901" s="38">
        <f>IF(C901="","",N(E901)*N(F901)+N(G901)-N(I901))</f>
        <v/>
      </c>
      <c r="K901" s="38">
        <f>IF(C901="","",IFERROR(J901*VLOOKUP(D901,Settings!$B$11:$E$18,2,0)+VLOOKUP(D901,Settings!$B$11:$E$18,3,0)+J901*VLOOKUP(D901,Settings!$B$11:$E$18,4,0),0))</f>
        <v/>
      </c>
      <c r="L901" s="38">
        <f>IF(C901="","",N(E901)*IFERROR(VLOOKUP(C901,Products!$B$7:$E$156,4,0),0))</f>
        <v/>
      </c>
      <c r="M901" s="38">
        <f>IF(C901="","",J901-K901-L901-N(H901))</f>
        <v/>
      </c>
      <c r="N901" s="51">
        <f>IF(OR(C901="",N(J901)=0),"",M901/J901)</f>
        <v/>
      </c>
    </row>
    <row r="902" hidden="1">
      <c r="B902" s="53" t="n"/>
      <c r="C902" s="13" t="n"/>
      <c r="D902" s="13" t="n"/>
      <c r="E902" s="14" t="n"/>
      <c r="F902" s="19" t="n"/>
      <c r="G902" s="19" t="n"/>
      <c r="H902" s="19" t="n"/>
      <c r="I902" s="19" t="n"/>
      <c r="J902" s="38">
        <f>IF(C902="","",N(E902)*N(F902)+N(G902)-N(I902))</f>
        <v/>
      </c>
      <c r="K902" s="38">
        <f>IF(C902="","",IFERROR(J902*VLOOKUP(D902,Settings!$B$11:$E$18,2,0)+VLOOKUP(D902,Settings!$B$11:$E$18,3,0)+J902*VLOOKUP(D902,Settings!$B$11:$E$18,4,0),0))</f>
        <v/>
      </c>
      <c r="L902" s="38">
        <f>IF(C902="","",N(E902)*IFERROR(VLOOKUP(C902,Products!$B$7:$E$156,4,0),0))</f>
        <v/>
      </c>
      <c r="M902" s="38">
        <f>IF(C902="","",J902-K902-L902-N(H902))</f>
        <v/>
      </c>
      <c r="N902" s="51">
        <f>IF(OR(C902="",N(J902)=0),"",M902/J902)</f>
        <v/>
      </c>
    </row>
    <row r="903" hidden="1">
      <c r="B903" s="53" t="n"/>
      <c r="C903" s="13" t="n"/>
      <c r="D903" s="13" t="n"/>
      <c r="E903" s="14" t="n"/>
      <c r="F903" s="19" t="n"/>
      <c r="G903" s="19" t="n"/>
      <c r="H903" s="19" t="n"/>
      <c r="I903" s="19" t="n"/>
      <c r="J903" s="38">
        <f>IF(C903="","",N(E903)*N(F903)+N(G903)-N(I903))</f>
        <v/>
      </c>
      <c r="K903" s="38">
        <f>IF(C903="","",IFERROR(J903*VLOOKUP(D903,Settings!$B$11:$E$18,2,0)+VLOOKUP(D903,Settings!$B$11:$E$18,3,0)+J903*VLOOKUP(D903,Settings!$B$11:$E$18,4,0),0))</f>
        <v/>
      </c>
      <c r="L903" s="38">
        <f>IF(C903="","",N(E903)*IFERROR(VLOOKUP(C903,Products!$B$7:$E$156,4,0),0))</f>
        <v/>
      </c>
      <c r="M903" s="38">
        <f>IF(C903="","",J903-K903-L903-N(H903))</f>
        <v/>
      </c>
      <c r="N903" s="51">
        <f>IF(OR(C903="",N(J903)=0),"",M903/J903)</f>
        <v/>
      </c>
    </row>
    <row r="904" hidden="1">
      <c r="B904" s="53" t="n"/>
      <c r="C904" s="13" t="n"/>
      <c r="D904" s="13" t="n"/>
      <c r="E904" s="14" t="n"/>
      <c r="F904" s="19" t="n"/>
      <c r="G904" s="19" t="n"/>
      <c r="H904" s="19" t="n"/>
      <c r="I904" s="19" t="n"/>
      <c r="J904" s="38">
        <f>IF(C904="","",N(E904)*N(F904)+N(G904)-N(I904))</f>
        <v/>
      </c>
      <c r="K904" s="38">
        <f>IF(C904="","",IFERROR(J904*VLOOKUP(D904,Settings!$B$11:$E$18,2,0)+VLOOKUP(D904,Settings!$B$11:$E$18,3,0)+J904*VLOOKUP(D904,Settings!$B$11:$E$18,4,0),0))</f>
        <v/>
      </c>
      <c r="L904" s="38">
        <f>IF(C904="","",N(E904)*IFERROR(VLOOKUP(C904,Products!$B$7:$E$156,4,0),0))</f>
        <v/>
      </c>
      <c r="M904" s="38">
        <f>IF(C904="","",J904-K904-L904-N(H904))</f>
        <v/>
      </c>
      <c r="N904" s="51">
        <f>IF(OR(C904="",N(J904)=0),"",M904/J904)</f>
        <v/>
      </c>
    </row>
    <row r="905" hidden="1">
      <c r="B905" s="53" t="n"/>
      <c r="C905" s="13" t="n"/>
      <c r="D905" s="13" t="n"/>
      <c r="E905" s="14" t="n"/>
      <c r="F905" s="19" t="n"/>
      <c r="G905" s="19" t="n"/>
      <c r="H905" s="19" t="n"/>
      <c r="I905" s="19" t="n"/>
      <c r="J905" s="38">
        <f>IF(C905="","",N(E905)*N(F905)+N(G905)-N(I905))</f>
        <v/>
      </c>
      <c r="K905" s="38">
        <f>IF(C905="","",IFERROR(J905*VLOOKUP(D905,Settings!$B$11:$E$18,2,0)+VLOOKUP(D905,Settings!$B$11:$E$18,3,0)+J905*VLOOKUP(D905,Settings!$B$11:$E$18,4,0),0))</f>
        <v/>
      </c>
      <c r="L905" s="38">
        <f>IF(C905="","",N(E905)*IFERROR(VLOOKUP(C905,Products!$B$7:$E$156,4,0),0))</f>
        <v/>
      </c>
      <c r="M905" s="38">
        <f>IF(C905="","",J905-K905-L905-N(H905))</f>
        <v/>
      </c>
      <c r="N905" s="51">
        <f>IF(OR(C905="",N(J905)=0),"",M905/J905)</f>
        <v/>
      </c>
    </row>
    <row r="906" hidden="1">
      <c r="B906" s="53" t="n"/>
      <c r="C906" s="13" t="n"/>
      <c r="D906" s="13" t="n"/>
      <c r="E906" s="14" t="n"/>
      <c r="F906" s="19" t="n"/>
      <c r="G906" s="19" t="n"/>
      <c r="H906" s="19" t="n"/>
      <c r="I906" s="19" t="n"/>
      <c r="J906" s="38">
        <f>IF(C906="","",N(E906)*N(F906)+N(G906)-N(I906))</f>
        <v/>
      </c>
      <c r="K906" s="38">
        <f>IF(C906="","",IFERROR(J906*VLOOKUP(D906,Settings!$B$11:$E$18,2,0)+VLOOKUP(D906,Settings!$B$11:$E$18,3,0)+J906*VLOOKUP(D906,Settings!$B$11:$E$18,4,0),0))</f>
        <v/>
      </c>
      <c r="L906" s="38">
        <f>IF(C906="","",N(E906)*IFERROR(VLOOKUP(C906,Products!$B$7:$E$156,4,0),0))</f>
        <v/>
      </c>
      <c r="M906" s="38">
        <f>IF(C906="","",J906-K906-L906-N(H906))</f>
        <v/>
      </c>
      <c r="N906" s="51">
        <f>IF(OR(C906="",N(J906)=0),"",M906/J906)</f>
        <v/>
      </c>
    </row>
    <row r="907" hidden="1">
      <c r="B907" s="53" t="n"/>
      <c r="C907" s="13" t="n"/>
      <c r="D907" s="13" t="n"/>
      <c r="E907" s="14" t="n"/>
      <c r="F907" s="19" t="n"/>
      <c r="G907" s="19" t="n"/>
      <c r="H907" s="19" t="n"/>
      <c r="I907" s="19" t="n"/>
      <c r="J907" s="38">
        <f>IF(C907="","",N(E907)*N(F907)+N(G907)-N(I907))</f>
        <v/>
      </c>
      <c r="K907" s="38">
        <f>IF(C907="","",IFERROR(J907*VLOOKUP(D907,Settings!$B$11:$E$18,2,0)+VLOOKUP(D907,Settings!$B$11:$E$18,3,0)+J907*VLOOKUP(D907,Settings!$B$11:$E$18,4,0),0))</f>
        <v/>
      </c>
      <c r="L907" s="38">
        <f>IF(C907="","",N(E907)*IFERROR(VLOOKUP(C907,Products!$B$7:$E$156,4,0),0))</f>
        <v/>
      </c>
      <c r="M907" s="38">
        <f>IF(C907="","",J907-K907-L907-N(H907))</f>
        <v/>
      </c>
      <c r="N907" s="51">
        <f>IF(OR(C907="",N(J907)=0),"",M907/J907)</f>
        <v/>
      </c>
    </row>
    <row r="908" hidden="1">
      <c r="B908" s="53" t="n"/>
      <c r="C908" s="13" t="n"/>
      <c r="D908" s="13" t="n"/>
      <c r="E908" s="14" t="n"/>
      <c r="F908" s="19" t="n"/>
      <c r="G908" s="19" t="n"/>
      <c r="H908" s="19" t="n"/>
      <c r="I908" s="19" t="n"/>
      <c r="J908" s="38">
        <f>IF(C908="","",N(E908)*N(F908)+N(G908)-N(I908))</f>
        <v/>
      </c>
      <c r="K908" s="38">
        <f>IF(C908="","",IFERROR(J908*VLOOKUP(D908,Settings!$B$11:$E$18,2,0)+VLOOKUP(D908,Settings!$B$11:$E$18,3,0)+J908*VLOOKUP(D908,Settings!$B$11:$E$18,4,0),0))</f>
        <v/>
      </c>
      <c r="L908" s="38">
        <f>IF(C908="","",N(E908)*IFERROR(VLOOKUP(C908,Products!$B$7:$E$156,4,0),0))</f>
        <v/>
      </c>
      <c r="M908" s="38">
        <f>IF(C908="","",J908-K908-L908-N(H908))</f>
        <v/>
      </c>
      <c r="N908" s="51">
        <f>IF(OR(C908="",N(J908)=0),"",M908/J908)</f>
        <v/>
      </c>
    </row>
    <row r="909" hidden="1">
      <c r="B909" s="53" t="n"/>
      <c r="C909" s="13" t="n"/>
      <c r="D909" s="13" t="n"/>
      <c r="E909" s="14" t="n"/>
      <c r="F909" s="19" t="n"/>
      <c r="G909" s="19" t="n"/>
      <c r="H909" s="19" t="n"/>
      <c r="I909" s="19" t="n"/>
      <c r="J909" s="38">
        <f>IF(C909="","",N(E909)*N(F909)+N(G909)-N(I909))</f>
        <v/>
      </c>
      <c r="K909" s="38">
        <f>IF(C909="","",IFERROR(J909*VLOOKUP(D909,Settings!$B$11:$E$18,2,0)+VLOOKUP(D909,Settings!$B$11:$E$18,3,0)+J909*VLOOKUP(D909,Settings!$B$11:$E$18,4,0),0))</f>
        <v/>
      </c>
      <c r="L909" s="38">
        <f>IF(C909="","",N(E909)*IFERROR(VLOOKUP(C909,Products!$B$7:$E$156,4,0),0))</f>
        <v/>
      </c>
      <c r="M909" s="38">
        <f>IF(C909="","",J909-K909-L909-N(H909))</f>
        <v/>
      </c>
      <c r="N909" s="51">
        <f>IF(OR(C909="",N(J909)=0),"",M909/J909)</f>
        <v/>
      </c>
    </row>
    <row r="910" hidden="1">
      <c r="B910" s="53" t="n"/>
      <c r="C910" s="13" t="n"/>
      <c r="D910" s="13" t="n"/>
      <c r="E910" s="14" t="n"/>
      <c r="F910" s="19" t="n"/>
      <c r="G910" s="19" t="n"/>
      <c r="H910" s="19" t="n"/>
      <c r="I910" s="19" t="n"/>
      <c r="J910" s="38">
        <f>IF(C910="","",N(E910)*N(F910)+N(G910)-N(I910))</f>
        <v/>
      </c>
      <c r="K910" s="38">
        <f>IF(C910="","",IFERROR(J910*VLOOKUP(D910,Settings!$B$11:$E$18,2,0)+VLOOKUP(D910,Settings!$B$11:$E$18,3,0)+J910*VLOOKUP(D910,Settings!$B$11:$E$18,4,0),0))</f>
        <v/>
      </c>
      <c r="L910" s="38">
        <f>IF(C910="","",N(E910)*IFERROR(VLOOKUP(C910,Products!$B$7:$E$156,4,0),0))</f>
        <v/>
      </c>
      <c r="M910" s="38">
        <f>IF(C910="","",J910-K910-L910-N(H910))</f>
        <v/>
      </c>
      <c r="N910" s="51">
        <f>IF(OR(C910="",N(J910)=0),"",M910/J910)</f>
        <v/>
      </c>
    </row>
    <row r="911" hidden="1">
      <c r="B911" s="53" t="n"/>
      <c r="C911" s="13" t="n"/>
      <c r="D911" s="13" t="n"/>
      <c r="E911" s="14" t="n"/>
      <c r="F911" s="19" t="n"/>
      <c r="G911" s="19" t="n"/>
      <c r="H911" s="19" t="n"/>
      <c r="I911" s="19" t="n"/>
      <c r="J911" s="38">
        <f>IF(C911="","",N(E911)*N(F911)+N(G911)-N(I911))</f>
        <v/>
      </c>
      <c r="K911" s="38">
        <f>IF(C911="","",IFERROR(J911*VLOOKUP(D911,Settings!$B$11:$E$18,2,0)+VLOOKUP(D911,Settings!$B$11:$E$18,3,0)+J911*VLOOKUP(D911,Settings!$B$11:$E$18,4,0),0))</f>
        <v/>
      </c>
      <c r="L911" s="38">
        <f>IF(C911="","",N(E911)*IFERROR(VLOOKUP(C911,Products!$B$7:$E$156,4,0),0))</f>
        <v/>
      </c>
      <c r="M911" s="38">
        <f>IF(C911="","",J911-K911-L911-N(H911))</f>
        <v/>
      </c>
      <c r="N911" s="51">
        <f>IF(OR(C911="",N(J911)=0),"",M911/J911)</f>
        <v/>
      </c>
    </row>
    <row r="912" hidden="1">
      <c r="B912" s="53" t="n"/>
      <c r="C912" s="13" t="n"/>
      <c r="D912" s="13" t="n"/>
      <c r="E912" s="14" t="n"/>
      <c r="F912" s="19" t="n"/>
      <c r="G912" s="19" t="n"/>
      <c r="H912" s="19" t="n"/>
      <c r="I912" s="19" t="n"/>
      <c r="J912" s="38">
        <f>IF(C912="","",N(E912)*N(F912)+N(G912)-N(I912))</f>
        <v/>
      </c>
      <c r="K912" s="38">
        <f>IF(C912="","",IFERROR(J912*VLOOKUP(D912,Settings!$B$11:$E$18,2,0)+VLOOKUP(D912,Settings!$B$11:$E$18,3,0)+J912*VLOOKUP(D912,Settings!$B$11:$E$18,4,0),0))</f>
        <v/>
      </c>
      <c r="L912" s="38">
        <f>IF(C912="","",N(E912)*IFERROR(VLOOKUP(C912,Products!$B$7:$E$156,4,0),0))</f>
        <v/>
      </c>
      <c r="M912" s="38">
        <f>IF(C912="","",J912-K912-L912-N(H912))</f>
        <v/>
      </c>
      <c r="N912" s="51">
        <f>IF(OR(C912="",N(J912)=0),"",M912/J912)</f>
        <v/>
      </c>
    </row>
    <row r="913" hidden="1">
      <c r="B913" s="53" t="n"/>
      <c r="C913" s="13" t="n"/>
      <c r="D913" s="13" t="n"/>
      <c r="E913" s="14" t="n"/>
      <c r="F913" s="19" t="n"/>
      <c r="G913" s="19" t="n"/>
      <c r="H913" s="19" t="n"/>
      <c r="I913" s="19" t="n"/>
      <c r="J913" s="38">
        <f>IF(C913="","",N(E913)*N(F913)+N(G913)-N(I913))</f>
        <v/>
      </c>
      <c r="K913" s="38">
        <f>IF(C913="","",IFERROR(J913*VLOOKUP(D913,Settings!$B$11:$E$18,2,0)+VLOOKUP(D913,Settings!$B$11:$E$18,3,0)+J913*VLOOKUP(D913,Settings!$B$11:$E$18,4,0),0))</f>
        <v/>
      </c>
      <c r="L913" s="38">
        <f>IF(C913="","",N(E913)*IFERROR(VLOOKUP(C913,Products!$B$7:$E$156,4,0),0))</f>
        <v/>
      </c>
      <c r="M913" s="38">
        <f>IF(C913="","",J913-K913-L913-N(H913))</f>
        <v/>
      </c>
      <c r="N913" s="51">
        <f>IF(OR(C913="",N(J913)=0),"",M913/J913)</f>
        <v/>
      </c>
    </row>
    <row r="914" hidden="1">
      <c r="B914" s="53" t="n"/>
      <c r="C914" s="13" t="n"/>
      <c r="D914" s="13" t="n"/>
      <c r="E914" s="14" t="n"/>
      <c r="F914" s="19" t="n"/>
      <c r="G914" s="19" t="n"/>
      <c r="H914" s="19" t="n"/>
      <c r="I914" s="19" t="n"/>
      <c r="J914" s="38">
        <f>IF(C914="","",N(E914)*N(F914)+N(G914)-N(I914))</f>
        <v/>
      </c>
      <c r="K914" s="38">
        <f>IF(C914="","",IFERROR(J914*VLOOKUP(D914,Settings!$B$11:$E$18,2,0)+VLOOKUP(D914,Settings!$B$11:$E$18,3,0)+J914*VLOOKUP(D914,Settings!$B$11:$E$18,4,0),0))</f>
        <v/>
      </c>
      <c r="L914" s="38">
        <f>IF(C914="","",N(E914)*IFERROR(VLOOKUP(C914,Products!$B$7:$E$156,4,0),0))</f>
        <v/>
      </c>
      <c r="M914" s="38">
        <f>IF(C914="","",J914-K914-L914-N(H914))</f>
        <v/>
      </c>
      <c r="N914" s="51">
        <f>IF(OR(C914="",N(J914)=0),"",M914/J914)</f>
        <v/>
      </c>
    </row>
    <row r="915" hidden="1">
      <c r="B915" s="53" t="n"/>
      <c r="C915" s="13" t="n"/>
      <c r="D915" s="13" t="n"/>
      <c r="E915" s="14" t="n"/>
      <c r="F915" s="19" t="n"/>
      <c r="G915" s="19" t="n"/>
      <c r="H915" s="19" t="n"/>
      <c r="I915" s="19" t="n"/>
      <c r="J915" s="38">
        <f>IF(C915="","",N(E915)*N(F915)+N(G915)-N(I915))</f>
        <v/>
      </c>
      <c r="K915" s="38">
        <f>IF(C915="","",IFERROR(J915*VLOOKUP(D915,Settings!$B$11:$E$18,2,0)+VLOOKUP(D915,Settings!$B$11:$E$18,3,0)+J915*VLOOKUP(D915,Settings!$B$11:$E$18,4,0),0))</f>
        <v/>
      </c>
      <c r="L915" s="38">
        <f>IF(C915="","",N(E915)*IFERROR(VLOOKUP(C915,Products!$B$7:$E$156,4,0),0))</f>
        <v/>
      </c>
      <c r="M915" s="38">
        <f>IF(C915="","",J915-K915-L915-N(H915))</f>
        <v/>
      </c>
      <c r="N915" s="51">
        <f>IF(OR(C915="",N(J915)=0),"",M915/J915)</f>
        <v/>
      </c>
    </row>
    <row r="916" hidden="1">
      <c r="B916" s="53" t="n"/>
      <c r="C916" s="13" t="n"/>
      <c r="D916" s="13" t="n"/>
      <c r="E916" s="14" t="n"/>
      <c r="F916" s="19" t="n"/>
      <c r="G916" s="19" t="n"/>
      <c r="H916" s="19" t="n"/>
      <c r="I916" s="19" t="n"/>
      <c r="J916" s="38">
        <f>IF(C916="","",N(E916)*N(F916)+N(G916)-N(I916))</f>
        <v/>
      </c>
      <c r="K916" s="38">
        <f>IF(C916="","",IFERROR(J916*VLOOKUP(D916,Settings!$B$11:$E$18,2,0)+VLOOKUP(D916,Settings!$B$11:$E$18,3,0)+J916*VLOOKUP(D916,Settings!$B$11:$E$18,4,0),0))</f>
        <v/>
      </c>
      <c r="L916" s="38">
        <f>IF(C916="","",N(E916)*IFERROR(VLOOKUP(C916,Products!$B$7:$E$156,4,0),0))</f>
        <v/>
      </c>
      <c r="M916" s="38">
        <f>IF(C916="","",J916-K916-L916-N(H916))</f>
        <v/>
      </c>
      <c r="N916" s="51">
        <f>IF(OR(C916="",N(J916)=0),"",M916/J916)</f>
        <v/>
      </c>
    </row>
    <row r="917" hidden="1">
      <c r="B917" s="53" t="n"/>
      <c r="C917" s="13" t="n"/>
      <c r="D917" s="13" t="n"/>
      <c r="E917" s="14" t="n"/>
      <c r="F917" s="19" t="n"/>
      <c r="G917" s="19" t="n"/>
      <c r="H917" s="19" t="n"/>
      <c r="I917" s="19" t="n"/>
      <c r="J917" s="38">
        <f>IF(C917="","",N(E917)*N(F917)+N(G917)-N(I917))</f>
        <v/>
      </c>
      <c r="K917" s="38">
        <f>IF(C917="","",IFERROR(J917*VLOOKUP(D917,Settings!$B$11:$E$18,2,0)+VLOOKUP(D917,Settings!$B$11:$E$18,3,0)+J917*VLOOKUP(D917,Settings!$B$11:$E$18,4,0),0))</f>
        <v/>
      </c>
      <c r="L917" s="38">
        <f>IF(C917="","",N(E917)*IFERROR(VLOOKUP(C917,Products!$B$7:$E$156,4,0),0))</f>
        <v/>
      </c>
      <c r="M917" s="38">
        <f>IF(C917="","",J917-K917-L917-N(H917))</f>
        <v/>
      </c>
      <c r="N917" s="51">
        <f>IF(OR(C917="",N(J917)=0),"",M917/J917)</f>
        <v/>
      </c>
    </row>
    <row r="918" hidden="1">
      <c r="B918" s="53" t="n"/>
      <c r="C918" s="13" t="n"/>
      <c r="D918" s="13" t="n"/>
      <c r="E918" s="14" t="n"/>
      <c r="F918" s="19" t="n"/>
      <c r="G918" s="19" t="n"/>
      <c r="H918" s="19" t="n"/>
      <c r="I918" s="19" t="n"/>
      <c r="J918" s="38">
        <f>IF(C918="","",N(E918)*N(F918)+N(G918)-N(I918))</f>
        <v/>
      </c>
      <c r="K918" s="38">
        <f>IF(C918="","",IFERROR(J918*VLOOKUP(D918,Settings!$B$11:$E$18,2,0)+VLOOKUP(D918,Settings!$B$11:$E$18,3,0)+J918*VLOOKUP(D918,Settings!$B$11:$E$18,4,0),0))</f>
        <v/>
      </c>
      <c r="L918" s="38">
        <f>IF(C918="","",N(E918)*IFERROR(VLOOKUP(C918,Products!$B$7:$E$156,4,0),0))</f>
        <v/>
      </c>
      <c r="M918" s="38">
        <f>IF(C918="","",J918-K918-L918-N(H918))</f>
        <v/>
      </c>
      <c r="N918" s="51">
        <f>IF(OR(C918="",N(J918)=0),"",M918/J918)</f>
        <v/>
      </c>
    </row>
    <row r="919" hidden="1">
      <c r="B919" s="53" t="n"/>
      <c r="C919" s="13" t="n"/>
      <c r="D919" s="13" t="n"/>
      <c r="E919" s="14" t="n"/>
      <c r="F919" s="19" t="n"/>
      <c r="G919" s="19" t="n"/>
      <c r="H919" s="19" t="n"/>
      <c r="I919" s="19" t="n"/>
      <c r="J919" s="38">
        <f>IF(C919="","",N(E919)*N(F919)+N(G919)-N(I919))</f>
        <v/>
      </c>
      <c r="K919" s="38">
        <f>IF(C919="","",IFERROR(J919*VLOOKUP(D919,Settings!$B$11:$E$18,2,0)+VLOOKUP(D919,Settings!$B$11:$E$18,3,0)+J919*VLOOKUP(D919,Settings!$B$11:$E$18,4,0),0))</f>
        <v/>
      </c>
      <c r="L919" s="38">
        <f>IF(C919="","",N(E919)*IFERROR(VLOOKUP(C919,Products!$B$7:$E$156,4,0),0))</f>
        <v/>
      </c>
      <c r="M919" s="38">
        <f>IF(C919="","",J919-K919-L919-N(H919))</f>
        <v/>
      </c>
      <c r="N919" s="51">
        <f>IF(OR(C919="",N(J919)=0),"",M919/J919)</f>
        <v/>
      </c>
    </row>
    <row r="920" hidden="1">
      <c r="B920" s="53" t="n"/>
      <c r="C920" s="13" t="n"/>
      <c r="D920" s="13" t="n"/>
      <c r="E920" s="14" t="n"/>
      <c r="F920" s="19" t="n"/>
      <c r="G920" s="19" t="n"/>
      <c r="H920" s="19" t="n"/>
      <c r="I920" s="19" t="n"/>
      <c r="J920" s="38">
        <f>IF(C920="","",N(E920)*N(F920)+N(G920)-N(I920))</f>
        <v/>
      </c>
      <c r="K920" s="38">
        <f>IF(C920="","",IFERROR(J920*VLOOKUP(D920,Settings!$B$11:$E$18,2,0)+VLOOKUP(D920,Settings!$B$11:$E$18,3,0)+J920*VLOOKUP(D920,Settings!$B$11:$E$18,4,0),0))</f>
        <v/>
      </c>
      <c r="L920" s="38">
        <f>IF(C920="","",N(E920)*IFERROR(VLOOKUP(C920,Products!$B$7:$E$156,4,0),0))</f>
        <v/>
      </c>
      <c r="M920" s="38">
        <f>IF(C920="","",J920-K920-L920-N(H920))</f>
        <v/>
      </c>
      <c r="N920" s="51">
        <f>IF(OR(C920="",N(J920)=0),"",M920/J920)</f>
        <v/>
      </c>
    </row>
    <row r="921" hidden="1">
      <c r="B921" s="53" t="n"/>
      <c r="C921" s="13" t="n"/>
      <c r="D921" s="13" t="n"/>
      <c r="E921" s="14" t="n"/>
      <c r="F921" s="19" t="n"/>
      <c r="G921" s="19" t="n"/>
      <c r="H921" s="19" t="n"/>
      <c r="I921" s="19" t="n"/>
      <c r="J921" s="38">
        <f>IF(C921="","",N(E921)*N(F921)+N(G921)-N(I921))</f>
        <v/>
      </c>
      <c r="K921" s="38">
        <f>IF(C921="","",IFERROR(J921*VLOOKUP(D921,Settings!$B$11:$E$18,2,0)+VLOOKUP(D921,Settings!$B$11:$E$18,3,0)+J921*VLOOKUP(D921,Settings!$B$11:$E$18,4,0),0))</f>
        <v/>
      </c>
      <c r="L921" s="38">
        <f>IF(C921="","",N(E921)*IFERROR(VLOOKUP(C921,Products!$B$7:$E$156,4,0),0))</f>
        <v/>
      </c>
      <c r="M921" s="38">
        <f>IF(C921="","",J921-K921-L921-N(H921))</f>
        <v/>
      </c>
      <c r="N921" s="51">
        <f>IF(OR(C921="",N(J921)=0),"",M921/J921)</f>
        <v/>
      </c>
    </row>
    <row r="922" hidden="1">
      <c r="B922" s="53" t="n"/>
      <c r="C922" s="13" t="n"/>
      <c r="D922" s="13" t="n"/>
      <c r="E922" s="14" t="n"/>
      <c r="F922" s="19" t="n"/>
      <c r="G922" s="19" t="n"/>
      <c r="H922" s="19" t="n"/>
      <c r="I922" s="19" t="n"/>
      <c r="J922" s="38">
        <f>IF(C922="","",N(E922)*N(F922)+N(G922)-N(I922))</f>
        <v/>
      </c>
      <c r="K922" s="38">
        <f>IF(C922="","",IFERROR(J922*VLOOKUP(D922,Settings!$B$11:$E$18,2,0)+VLOOKUP(D922,Settings!$B$11:$E$18,3,0)+J922*VLOOKUP(D922,Settings!$B$11:$E$18,4,0),0))</f>
        <v/>
      </c>
      <c r="L922" s="38">
        <f>IF(C922="","",N(E922)*IFERROR(VLOOKUP(C922,Products!$B$7:$E$156,4,0),0))</f>
        <v/>
      </c>
      <c r="M922" s="38">
        <f>IF(C922="","",J922-K922-L922-N(H922))</f>
        <v/>
      </c>
      <c r="N922" s="51">
        <f>IF(OR(C922="",N(J922)=0),"",M922/J922)</f>
        <v/>
      </c>
    </row>
    <row r="923" hidden="1">
      <c r="B923" s="53" t="n"/>
      <c r="C923" s="13" t="n"/>
      <c r="D923" s="13" t="n"/>
      <c r="E923" s="14" t="n"/>
      <c r="F923" s="19" t="n"/>
      <c r="G923" s="19" t="n"/>
      <c r="H923" s="19" t="n"/>
      <c r="I923" s="19" t="n"/>
      <c r="J923" s="38">
        <f>IF(C923="","",N(E923)*N(F923)+N(G923)-N(I923))</f>
        <v/>
      </c>
      <c r="K923" s="38">
        <f>IF(C923="","",IFERROR(J923*VLOOKUP(D923,Settings!$B$11:$E$18,2,0)+VLOOKUP(D923,Settings!$B$11:$E$18,3,0)+J923*VLOOKUP(D923,Settings!$B$11:$E$18,4,0),0))</f>
        <v/>
      </c>
      <c r="L923" s="38">
        <f>IF(C923="","",N(E923)*IFERROR(VLOOKUP(C923,Products!$B$7:$E$156,4,0),0))</f>
        <v/>
      </c>
      <c r="M923" s="38">
        <f>IF(C923="","",J923-K923-L923-N(H923))</f>
        <v/>
      </c>
      <c r="N923" s="51">
        <f>IF(OR(C923="",N(J923)=0),"",M923/J923)</f>
        <v/>
      </c>
    </row>
    <row r="924" hidden="1">
      <c r="B924" s="53" t="n"/>
      <c r="C924" s="13" t="n"/>
      <c r="D924" s="13" t="n"/>
      <c r="E924" s="14" t="n"/>
      <c r="F924" s="19" t="n"/>
      <c r="G924" s="19" t="n"/>
      <c r="H924" s="19" t="n"/>
      <c r="I924" s="19" t="n"/>
      <c r="J924" s="38">
        <f>IF(C924="","",N(E924)*N(F924)+N(G924)-N(I924))</f>
        <v/>
      </c>
      <c r="K924" s="38">
        <f>IF(C924="","",IFERROR(J924*VLOOKUP(D924,Settings!$B$11:$E$18,2,0)+VLOOKUP(D924,Settings!$B$11:$E$18,3,0)+J924*VLOOKUP(D924,Settings!$B$11:$E$18,4,0),0))</f>
        <v/>
      </c>
      <c r="L924" s="38">
        <f>IF(C924="","",N(E924)*IFERROR(VLOOKUP(C924,Products!$B$7:$E$156,4,0),0))</f>
        <v/>
      </c>
      <c r="M924" s="38">
        <f>IF(C924="","",J924-K924-L924-N(H924))</f>
        <v/>
      </c>
      <c r="N924" s="51">
        <f>IF(OR(C924="",N(J924)=0),"",M924/J924)</f>
        <v/>
      </c>
    </row>
    <row r="925" hidden="1">
      <c r="B925" s="53" t="n"/>
      <c r="C925" s="13" t="n"/>
      <c r="D925" s="13" t="n"/>
      <c r="E925" s="14" t="n"/>
      <c r="F925" s="19" t="n"/>
      <c r="G925" s="19" t="n"/>
      <c r="H925" s="19" t="n"/>
      <c r="I925" s="19" t="n"/>
      <c r="J925" s="38">
        <f>IF(C925="","",N(E925)*N(F925)+N(G925)-N(I925))</f>
        <v/>
      </c>
      <c r="K925" s="38">
        <f>IF(C925="","",IFERROR(J925*VLOOKUP(D925,Settings!$B$11:$E$18,2,0)+VLOOKUP(D925,Settings!$B$11:$E$18,3,0)+J925*VLOOKUP(D925,Settings!$B$11:$E$18,4,0),0))</f>
        <v/>
      </c>
      <c r="L925" s="38">
        <f>IF(C925="","",N(E925)*IFERROR(VLOOKUP(C925,Products!$B$7:$E$156,4,0),0))</f>
        <v/>
      </c>
      <c r="M925" s="38">
        <f>IF(C925="","",J925-K925-L925-N(H925))</f>
        <v/>
      </c>
      <c r="N925" s="51">
        <f>IF(OR(C925="",N(J925)=0),"",M925/J925)</f>
        <v/>
      </c>
    </row>
    <row r="926" hidden="1">
      <c r="B926" s="53" t="n"/>
      <c r="C926" s="13" t="n"/>
      <c r="D926" s="13" t="n"/>
      <c r="E926" s="14" t="n"/>
      <c r="F926" s="19" t="n"/>
      <c r="G926" s="19" t="n"/>
      <c r="H926" s="19" t="n"/>
      <c r="I926" s="19" t="n"/>
      <c r="J926" s="38">
        <f>IF(C926="","",N(E926)*N(F926)+N(G926)-N(I926))</f>
        <v/>
      </c>
      <c r="K926" s="38">
        <f>IF(C926="","",IFERROR(J926*VLOOKUP(D926,Settings!$B$11:$E$18,2,0)+VLOOKUP(D926,Settings!$B$11:$E$18,3,0)+J926*VLOOKUP(D926,Settings!$B$11:$E$18,4,0),0))</f>
        <v/>
      </c>
      <c r="L926" s="38">
        <f>IF(C926="","",N(E926)*IFERROR(VLOOKUP(C926,Products!$B$7:$E$156,4,0),0))</f>
        <v/>
      </c>
      <c r="M926" s="38">
        <f>IF(C926="","",J926-K926-L926-N(H926))</f>
        <v/>
      </c>
      <c r="N926" s="51">
        <f>IF(OR(C926="",N(J926)=0),"",M926/J926)</f>
        <v/>
      </c>
    </row>
    <row r="927" hidden="1">
      <c r="B927" s="53" t="n"/>
      <c r="C927" s="13" t="n"/>
      <c r="D927" s="13" t="n"/>
      <c r="E927" s="14" t="n"/>
      <c r="F927" s="19" t="n"/>
      <c r="G927" s="19" t="n"/>
      <c r="H927" s="19" t="n"/>
      <c r="I927" s="19" t="n"/>
      <c r="J927" s="38">
        <f>IF(C927="","",N(E927)*N(F927)+N(G927)-N(I927))</f>
        <v/>
      </c>
      <c r="K927" s="38">
        <f>IF(C927="","",IFERROR(J927*VLOOKUP(D927,Settings!$B$11:$E$18,2,0)+VLOOKUP(D927,Settings!$B$11:$E$18,3,0)+J927*VLOOKUP(D927,Settings!$B$11:$E$18,4,0),0))</f>
        <v/>
      </c>
      <c r="L927" s="38">
        <f>IF(C927="","",N(E927)*IFERROR(VLOOKUP(C927,Products!$B$7:$E$156,4,0),0))</f>
        <v/>
      </c>
      <c r="M927" s="38">
        <f>IF(C927="","",J927-K927-L927-N(H927))</f>
        <v/>
      </c>
      <c r="N927" s="51">
        <f>IF(OR(C927="",N(J927)=0),"",M927/J927)</f>
        <v/>
      </c>
    </row>
    <row r="928" hidden="1">
      <c r="B928" s="53" t="n"/>
      <c r="C928" s="13" t="n"/>
      <c r="D928" s="13" t="n"/>
      <c r="E928" s="14" t="n"/>
      <c r="F928" s="19" t="n"/>
      <c r="G928" s="19" t="n"/>
      <c r="H928" s="19" t="n"/>
      <c r="I928" s="19" t="n"/>
      <c r="J928" s="38">
        <f>IF(C928="","",N(E928)*N(F928)+N(G928)-N(I928))</f>
        <v/>
      </c>
      <c r="K928" s="38">
        <f>IF(C928="","",IFERROR(J928*VLOOKUP(D928,Settings!$B$11:$E$18,2,0)+VLOOKUP(D928,Settings!$B$11:$E$18,3,0)+J928*VLOOKUP(D928,Settings!$B$11:$E$18,4,0),0))</f>
        <v/>
      </c>
      <c r="L928" s="38">
        <f>IF(C928="","",N(E928)*IFERROR(VLOOKUP(C928,Products!$B$7:$E$156,4,0),0))</f>
        <v/>
      </c>
      <c r="M928" s="38">
        <f>IF(C928="","",J928-K928-L928-N(H928))</f>
        <v/>
      </c>
      <c r="N928" s="51">
        <f>IF(OR(C928="",N(J928)=0),"",M928/J928)</f>
        <v/>
      </c>
    </row>
    <row r="929" hidden="1">
      <c r="B929" s="53" t="n"/>
      <c r="C929" s="13" t="n"/>
      <c r="D929" s="13" t="n"/>
      <c r="E929" s="14" t="n"/>
      <c r="F929" s="19" t="n"/>
      <c r="G929" s="19" t="n"/>
      <c r="H929" s="19" t="n"/>
      <c r="I929" s="19" t="n"/>
      <c r="J929" s="38">
        <f>IF(C929="","",N(E929)*N(F929)+N(G929)-N(I929))</f>
        <v/>
      </c>
      <c r="K929" s="38">
        <f>IF(C929="","",IFERROR(J929*VLOOKUP(D929,Settings!$B$11:$E$18,2,0)+VLOOKUP(D929,Settings!$B$11:$E$18,3,0)+J929*VLOOKUP(D929,Settings!$B$11:$E$18,4,0),0))</f>
        <v/>
      </c>
      <c r="L929" s="38">
        <f>IF(C929="","",N(E929)*IFERROR(VLOOKUP(C929,Products!$B$7:$E$156,4,0),0))</f>
        <v/>
      </c>
      <c r="M929" s="38">
        <f>IF(C929="","",J929-K929-L929-N(H929))</f>
        <v/>
      </c>
      <c r="N929" s="51">
        <f>IF(OR(C929="",N(J929)=0),"",M929/J929)</f>
        <v/>
      </c>
    </row>
    <row r="930" hidden="1">
      <c r="B930" s="53" t="n"/>
      <c r="C930" s="13" t="n"/>
      <c r="D930" s="13" t="n"/>
      <c r="E930" s="14" t="n"/>
      <c r="F930" s="19" t="n"/>
      <c r="G930" s="19" t="n"/>
      <c r="H930" s="19" t="n"/>
      <c r="I930" s="19" t="n"/>
      <c r="J930" s="38">
        <f>IF(C930="","",N(E930)*N(F930)+N(G930)-N(I930))</f>
        <v/>
      </c>
      <c r="K930" s="38">
        <f>IF(C930="","",IFERROR(J930*VLOOKUP(D930,Settings!$B$11:$E$18,2,0)+VLOOKUP(D930,Settings!$B$11:$E$18,3,0)+J930*VLOOKUP(D930,Settings!$B$11:$E$18,4,0),0))</f>
        <v/>
      </c>
      <c r="L930" s="38">
        <f>IF(C930="","",N(E930)*IFERROR(VLOOKUP(C930,Products!$B$7:$E$156,4,0),0))</f>
        <v/>
      </c>
      <c r="M930" s="38">
        <f>IF(C930="","",J930-K930-L930-N(H930))</f>
        <v/>
      </c>
      <c r="N930" s="51">
        <f>IF(OR(C930="",N(J930)=0),"",M930/J930)</f>
        <v/>
      </c>
    </row>
    <row r="931" hidden="1">
      <c r="B931" s="53" t="n"/>
      <c r="C931" s="13" t="n"/>
      <c r="D931" s="13" t="n"/>
      <c r="E931" s="14" t="n"/>
      <c r="F931" s="19" t="n"/>
      <c r="G931" s="19" t="n"/>
      <c r="H931" s="19" t="n"/>
      <c r="I931" s="19" t="n"/>
      <c r="J931" s="38">
        <f>IF(C931="","",N(E931)*N(F931)+N(G931)-N(I931))</f>
        <v/>
      </c>
      <c r="K931" s="38">
        <f>IF(C931="","",IFERROR(J931*VLOOKUP(D931,Settings!$B$11:$E$18,2,0)+VLOOKUP(D931,Settings!$B$11:$E$18,3,0)+J931*VLOOKUP(D931,Settings!$B$11:$E$18,4,0),0))</f>
        <v/>
      </c>
      <c r="L931" s="38">
        <f>IF(C931="","",N(E931)*IFERROR(VLOOKUP(C931,Products!$B$7:$E$156,4,0),0))</f>
        <v/>
      </c>
      <c r="M931" s="38">
        <f>IF(C931="","",J931-K931-L931-N(H931))</f>
        <v/>
      </c>
      <c r="N931" s="51">
        <f>IF(OR(C931="",N(J931)=0),"",M931/J931)</f>
        <v/>
      </c>
    </row>
    <row r="932" hidden="1">
      <c r="B932" s="53" t="n"/>
      <c r="C932" s="13" t="n"/>
      <c r="D932" s="13" t="n"/>
      <c r="E932" s="14" t="n"/>
      <c r="F932" s="19" t="n"/>
      <c r="G932" s="19" t="n"/>
      <c r="H932" s="19" t="n"/>
      <c r="I932" s="19" t="n"/>
      <c r="J932" s="38">
        <f>IF(C932="","",N(E932)*N(F932)+N(G932)-N(I932))</f>
        <v/>
      </c>
      <c r="K932" s="38">
        <f>IF(C932="","",IFERROR(J932*VLOOKUP(D932,Settings!$B$11:$E$18,2,0)+VLOOKUP(D932,Settings!$B$11:$E$18,3,0)+J932*VLOOKUP(D932,Settings!$B$11:$E$18,4,0),0))</f>
        <v/>
      </c>
      <c r="L932" s="38">
        <f>IF(C932="","",N(E932)*IFERROR(VLOOKUP(C932,Products!$B$7:$E$156,4,0),0))</f>
        <v/>
      </c>
      <c r="M932" s="38">
        <f>IF(C932="","",J932-K932-L932-N(H932))</f>
        <v/>
      </c>
      <c r="N932" s="51">
        <f>IF(OR(C932="",N(J932)=0),"",M932/J932)</f>
        <v/>
      </c>
    </row>
    <row r="933" hidden="1">
      <c r="B933" s="53" t="n"/>
      <c r="C933" s="13" t="n"/>
      <c r="D933" s="13" t="n"/>
      <c r="E933" s="14" t="n"/>
      <c r="F933" s="19" t="n"/>
      <c r="G933" s="19" t="n"/>
      <c r="H933" s="19" t="n"/>
      <c r="I933" s="19" t="n"/>
      <c r="J933" s="38">
        <f>IF(C933="","",N(E933)*N(F933)+N(G933)-N(I933))</f>
        <v/>
      </c>
      <c r="K933" s="38">
        <f>IF(C933="","",IFERROR(J933*VLOOKUP(D933,Settings!$B$11:$E$18,2,0)+VLOOKUP(D933,Settings!$B$11:$E$18,3,0)+J933*VLOOKUP(D933,Settings!$B$11:$E$18,4,0),0))</f>
        <v/>
      </c>
      <c r="L933" s="38">
        <f>IF(C933="","",N(E933)*IFERROR(VLOOKUP(C933,Products!$B$7:$E$156,4,0),0))</f>
        <v/>
      </c>
      <c r="M933" s="38">
        <f>IF(C933="","",J933-K933-L933-N(H933))</f>
        <v/>
      </c>
      <c r="N933" s="51">
        <f>IF(OR(C933="",N(J933)=0),"",M933/J933)</f>
        <v/>
      </c>
    </row>
    <row r="934" hidden="1">
      <c r="B934" s="53" t="n"/>
      <c r="C934" s="13" t="n"/>
      <c r="D934" s="13" t="n"/>
      <c r="E934" s="14" t="n"/>
      <c r="F934" s="19" t="n"/>
      <c r="G934" s="19" t="n"/>
      <c r="H934" s="19" t="n"/>
      <c r="I934" s="19" t="n"/>
      <c r="J934" s="38">
        <f>IF(C934="","",N(E934)*N(F934)+N(G934)-N(I934))</f>
        <v/>
      </c>
      <c r="K934" s="38">
        <f>IF(C934="","",IFERROR(J934*VLOOKUP(D934,Settings!$B$11:$E$18,2,0)+VLOOKUP(D934,Settings!$B$11:$E$18,3,0)+J934*VLOOKUP(D934,Settings!$B$11:$E$18,4,0),0))</f>
        <v/>
      </c>
      <c r="L934" s="38">
        <f>IF(C934="","",N(E934)*IFERROR(VLOOKUP(C934,Products!$B$7:$E$156,4,0),0))</f>
        <v/>
      </c>
      <c r="M934" s="38">
        <f>IF(C934="","",J934-K934-L934-N(H934))</f>
        <v/>
      </c>
      <c r="N934" s="51">
        <f>IF(OR(C934="",N(J934)=0),"",M934/J934)</f>
        <v/>
      </c>
    </row>
    <row r="935" hidden="1">
      <c r="B935" s="53" t="n"/>
      <c r="C935" s="13" t="n"/>
      <c r="D935" s="13" t="n"/>
      <c r="E935" s="14" t="n"/>
      <c r="F935" s="19" t="n"/>
      <c r="G935" s="19" t="n"/>
      <c r="H935" s="19" t="n"/>
      <c r="I935" s="19" t="n"/>
      <c r="J935" s="38">
        <f>IF(C935="","",N(E935)*N(F935)+N(G935)-N(I935))</f>
        <v/>
      </c>
      <c r="K935" s="38">
        <f>IF(C935="","",IFERROR(J935*VLOOKUP(D935,Settings!$B$11:$E$18,2,0)+VLOOKUP(D935,Settings!$B$11:$E$18,3,0)+J935*VLOOKUP(D935,Settings!$B$11:$E$18,4,0),0))</f>
        <v/>
      </c>
      <c r="L935" s="38">
        <f>IF(C935="","",N(E935)*IFERROR(VLOOKUP(C935,Products!$B$7:$E$156,4,0),0))</f>
        <v/>
      </c>
      <c r="M935" s="38">
        <f>IF(C935="","",J935-K935-L935-N(H935))</f>
        <v/>
      </c>
      <c r="N935" s="51">
        <f>IF(OR(C935="",N(J935)=0),"",M935/J935)</f>
        <v/>
      </c>
    </row>
    <row r="936" hidden="1">
      <c r="B936" s="53" t="n"/>
      <c r="C936" s="13" t="n"/>
      <c r="D936" s="13" t="n"/>
      <c r="E936" s="14" t="n"/>
      <c r="F936" s="19" t="n"/>
      <c r="G936" s="19" t="n"/>
      <c r="H936" s="19" t="n"/>
      <c r="I936" s="19" t="n"/>
      <c r="J936" s="38">
        <f>IF(C936="","",N(E936)*N(F936)+N(G936)-N(I936))</f>
        <v/>
      </c>
      <c r="K936" s="38">
        <f>IF(C936="","",IFERROR(J936*VLOOKUP(D936,Settings!$B$11:$E$18,2,0)+VLOOKUP(D936,Settings!$B$11:$E$18,3,0)+J936*VLOOKUP(D936,Settings!$B$11:$E$18,4,0),0))</f>
        <v/>
      </c>
      <c r="L936" s="38">
        <f>IF(C936="","",N(E936)*IFERROR(VLOOKUP(C936,Products!$B$7:$E$156,4,0),0))</f>
        <v/>
      </c>
      <c r="M936" s="38">
        <f>IF(C936="","",J936-K936-L936-N(H936))</f>
        <v/>
      </c>
      <c r="N936" s="51">
        <f>IF(OR(C936="",N(J936)=0),"",M936/J936)</f>
        <v/>
      </c>
    </row>
    <row r="937" hidden="1">
      <c r="B937" s="53" t="n"/>
      <c r="C937" s="13" t="n"/>
      <c r="D937" s="13" t="n"/>
      <c r="E937" s="14" t="n"/>
      <c r="F937" s="19" t="n"/>
      <c r="G937" s="19" t="n"/>
      <c r="H937" s="19" t="n"/>
      <c r="I937" s="19" t="n"/>
      <c r="J937" s="38">
        <f>IF(C937="","",N(E937)*N(F937)+N(G937)-N(I937))</f>
        <v/>
      </c>
      <c r="K937" s="38">
        <f>IF(C937="","",IFERROR(J937*VLOOKUP(D937,Settings!$B$11:$E$18,2,0)+VLOOKUP(D937,Settings!$B$11:$E$18,3,0)+J937*VLOOKUP(D937,Settings!$B$11:$E$18,4,0),0))</f>
        <v/>
      </c>
      <c r="L937" s="38">
        <f>IF(C937="","",N(E937)*IFERROR(VLOOKUP(C937,Products!$B$7:$E$156,4,0),0))</f>
        <v/>
      </c>
      <c r="M937" s="38">
        <f>IF(C937="","",J937-K937-L937-N(H937))</f>
        <v/>
      </c>
      <c r="N937" s="51">
        <f>IF(OR(C937="",N(J937)=0),"",M937/J937)</f>
        <v/>
      </c>
    </row>
    <row r="938" hidden="1">
      <c r="B938" s="53" t="n"/>
      <c r="C938" s="13" t="n"/>
      <c r="D938" s="13" t="n"/>
      <c r="E938" s="14" t="n"/>
      <c r="F938" s="19" t="n"/>
      <c r="G938" s="19" t="n"/>
      <c r="H938" s="19" t="n"/>
      <c r="I938" s="19" t="n"/>
      <c r="J938" s="38">
        <f>IF(C938="","",N(E938)*N(F938)+N(G938)-N(I938))</f>
        <v/>
      </c>
      <c r="K938" s="38">
        <f>IF(C938="","",IFERROR(J938*VLOOKUP(D938,Settings!$B$11:$E$18,2,0)+VLOOKUP(D938,Settings!$B$11:$E$18,3,0)+J938*VLOOKUP(D938,Settings!$B$11:$E$18,4,0),0))</f>
        <v/>
      </c>
      <c r="L938" s="38">
        <f>IF(C938="","",N(E938)*IFERROR(VLOOKUP(C938,Products!$B$7:$E$156,4,0),0))</f>
        <v/>
      </c>
      <c r="M938" s="38">
        <f>IF(C938="","",J938-K938-L938-N(H938))</f>
        <v/>
      </c>
      <c r="N938" s="51">
        <f>IF(OR(C938="",N(J938)=0),"",M938/J938)</f>
        <v/>
      </c>
    </row>
    <row r="939" hidden="1">
      <c r="B939" s="53" t="n"/>
      <c r="C939" s="13" t="n"/>
      <c r="D939" s="13" t="n"/>
      <c r="E939" s="14" t="n"/>
      <c r="F939" s="19" t="n"/>
      <c r="G939" s="19" t="n"/>
      <c r="H939" s="19" t="n"/>
      <c r="I939" s="19" t="n"/>
      <c r="J939" s="38">
        <f>IF(C939="","",N(E939)*N(F939)+N(G939)-N(I939))</f>
        <v/>
      </c>
      <c r="K939" s="38">
        <f>IF(C939="","",IFERROR(J939*VLOOKUP(D939,Settings!$B$11:$E$18,2,0)+VLOOKUP(D939,Settings!$B$11:$E$18,3,0)+J939*VLOOKUP(D939,Settings!$B$11:$E$18,4,0),0))</f>
        <v/>
      </c>
      <c r="L939" s="38">
        <f>IF(C939="","",N(E939)*IFERROR(VLOOKUP(C939,Products!$B$7:$E$156,4,0),0))</f>
        <v/>
      </c>
      <c r="M939" s="38">
        <f>IF(C939="","",J939-K939-L939-N(H939))</f>
        <v/>
      </c>
      <c r="N939" s="51">
        <f>IF(OR(C939="",N(J939)=0),"",M939/J939)</f>
        <v/>
      </c>
    </row>
    <row r="940" hidden="1">
      <c r="B940" s="53" t="n"/>
      <c r="C940" s="13" t="n"/>
      <c r="D940" s="13" t="n"/>
      <c r="E940" s="14" t="n"/>
      <c r="F940" s="19" t="n"/>
      <c r="G940" s="19" t="n"/>
      <c r="H940" s="19" t="n"/>
      <c r="I940" s="19" t="n"/>
      <c r="J940" s="38">
        <f>IF(C940="","",N(E940)*N(F940)+N(G940)-N(I940))</f>
        <v/>
      </c>
      <c r="K940" s="38">
        <f>IF(C940="","",IFERROR(J940*VLOOKUP(D940,Settings!$B$11:$E$18,2,0)+VLOOKUP(D940,Settings!$B$11:$E$18,3,0)+J940*VLOOKUP(D940,Settings!$B$11:$E$18,4,0),0))</f>
        <v/>
      </c>
      <c r="L940" s="38">
        <f>IF(C940="","",N(E940)*IFERROR(VLOOKUP(C940,Products!$B$7:$E$156,4,0),0))</f>
        <v/>
      </c>
      <c r="M940" s="38">
        <f>IF(C940="","",J940-K940-L940-N(H940))</f>
        <v/>
      </c>
      <c r="N940" s="51">
        <f>IF(OR(C940="",N(J940)=0),"",M940/J940)</f>
        <v/>
      </c>
    </row>
    <row r="941" hidden="1">
      <c r="B941" s="53" t="n"/>
      <c r="C941" s="13" t="n"/>
      <c r="D941" s="13" t="n"/>
      <c r="E941" s="14" t="n"/>
      <c r="F941" s="19" t="n"/>
      <c r="G941" s="19" t="n"/>
      <c r="H941" s="19" t="n"/>
      <c r="I941" s="19" t="n"/>
      <c r="J941" s="38">
        <f>IF(C941="","",N(E941)*N(F941)+N(G941)-N(I941))</f>
        <v/>
      </c>
      <c r="K941" s="38">
        <f>IF(C941="","",IFERROR(J941*VLOOKUP(D941,Settings!$B$11:$E$18,2,0)+VLOOKUP(D941,Settings!$B$11:$E$18,3,0)+J941*VLOOKUP(D941,Settings!$B$11:$E$18,4,0),0))</f>
        <v/>
      </c>
      <c r="L941" s="38">
        <f>IF(C941="","",N(E941)*IFERROR(VLOOKUP(C941,Products!$B$7:$E$156,4,0),0))</f>
        <v/>
      </c>
      <c r="M941" s="38">
        <f>IF(C941="","",J941-K941-L941-N(H941))</f>
        <v/>
      </c>
      <c r="N941" s="51">
        <f>IF(OR(C941="",N(J941)=0),"",M941/J941)</f>
        <v/>
      </c>
    </row>
    <row r="942" hidden="1">
      <c r="B942" s="53" t="n"/>
      <c r="C942" s="13" t="n"/>
      <c r="D942" s="13" t="n"/>
      <c r="E942" s="14" t="n"/>
      <c r="F942" s="19" t="n"/>
      <c r="G942" s="19" t="n"/>
      <c r="H942" s="19" t="n"/>
      <c r="I942" s="19" t="n"/>
      <c r="J942" s="38">
        <f>IF(C942="","",N(E942)*N(F942)+N(G942)-N(I942))</f>
        <v/>
      </c>
      <c r="K942" s="38">
        <f>IF(C942="","",IFERROR(J942*VLOOKUP(D942,Settings!$B$11:$E$18,2,0)+VLOOKUP(D942,Settings!$B$11:$E$18,3,0)+J942*VLOOKUP(D942,Settings!$B$11:$E$18,4,0),0))</f>
        <v/>
      </c>
      <c r="L942" s="38">
        <f>IF(C942="","",N(E942)*IFERROR(VLOOKUP(C942,Products!$B$7:$E$156,4,0),0))</f>
        <v/>
      </c>
      <c r="M942" s="38">
        <f>IF(C942="","",J942-K942-L942-N(H942))</f>
        <v/>
      </c>
      <c r="N942" s="51">
        <f>IF(OR(C942="",N(J942)=0),"",M942/J942)</f>
        <v/>
      </c>
    </row>
    <row r="943" hidden="1">
      <c r="B943" s="53" t="n"/>
      <c r="C943" s="13" t="n"/>
      <c r="D943" s="13" t="n"/>
      <c r="E943" s="14" t="n"/>
      <c r="F943" s="19" t="n"/>
      <c r="G943" s="19" t="n"/>
      <c r="H943" s="19" t="n"/>
      <c r="I943" s="19" t="n"/>
      <c r="J943" s="38">
        <f>IF(C943="","",N(E943)*N(F943)+N(G943)-N(I943))</f>
        <v/>
      </c>
      <c r="K943" s="38">
        <f>IF(C943="","",IFERROR(J943*VLOOKUP(D943,Settings!$B$11:$E$18,2,0)+VLOOKUP(D943,Settings!$B$11:$E$18,3,0)+J943*VLOOKUP(D943,Settings!$B$11:$E$18,4,0),0))</f>
        <v/>
      </c>
      <c r="L943" s="38">
        <f>IF(C943="","",N(E943)*IFERROR(VLOOKUP(C943,Products!$B$7:$E$156,4,0),0))</f>
        <v/>
      </c>
      <c r="M943" s="38">
        <f>IF(C943="","",J943-K943-L943-N(H943))</f>
        <v/>
      </c>
      <c r="N943" s="51">
        <f>IF(OR(C943="",N(J943)=0),"",M943/J943)</f>
        <v/>
      </c>
    </row>
    <row r="944" hidden="1">
      <c r="B944" s="53" t="n"/>
      <c r="C944" s="13" t="n"/>
      <c r="D944" s="13" t="n"/>
      <c r="E944" s="14" t="n"/>
      <c r="F944" s="19" t="n"/>
      <c r="G944" s="19" t="n"/>
      <c r="H944" s="19" t="n"/>
      <c r="I944" s="19" t="n"/>
      <c r="J944" s="38">
        <f>IF(C944="","",N(E944)*N(F944)+N(G944)-N(I944))</f>
        <v/>
      </c>
      <c r="K944" s="38">
        <f>IF(C944="","",IFERROR(J944*VLOOKUP(D944,Settings!$B$11:$E$18,2,0)+VLOOKUP(D944,Settings!$B$11:$E$18,3,0)+J944*VLOOKUP(D944,Settings!$B$11:$E$18,4,0),0))</f>
        <v/>
      </c>
      <c r="L944" s="38">
        <f>IF(C944="","",N(E944)*IFERROR(VLOOKUP(C944,Products!$B$7:$E$156,4,0),0))</f>
        <v/>
      </c>
      <c r="M944" s="38">
        <f>IF(C944="","",J944-K944-L944-N(H944))</f>
        <v/>
      </c>
      <c r="N944" s="51">
        <f>IF(OR(C944="",N(J944)=0),"",M944/J944)</f>
        <v/>
      </c>
    </row>
    <row r="945" hidden="1">
      <c r="B945" s="53" t="n"/>
      <c r="C945" s="13" t="n"/>
      <c r="D945" s="13" t="n"/>
      <c r="E945" s="14" t="n"/>
      <c r="F945" s="19" t="n"/>
      <c r="G945" s="19" t="n"/>
      <c r="H945" s="19" t="n"/>
      <c r="I945" s="19" t="n"/>
      <c r="J945" s="38">
        <f>IF(C945="","",N(E945)*N(F945)+N(G945)-N(I945))</f>
        <v/>
      </c>
      <c r="K945" s="38">
        <f>IF(C945="","",IFERROR(J945*VLOOKUP(D945,Settings!$B$11:$E$18,2,0)+VLOOKUP(D945,Settings!$B$11:$E$18,3,0)+J945*VLOOKUP(D945,Settings!$B$11:$E$18,4,0),0))</f>
        <v/>
      </c>
      <c r="L945" s="38">
        <f>IF(C945="","",N(E945)*IFERROR(VLOOKUP(C945,Products!$B$7:$E$156,4,0),0))</f>
        <v/>
      </c>
      <c r="M945" s="38">
        <f>IF(C945="","",J945-K945-L945-N(H945))</f>
        <v/>
      </c>
      <c r="N945" s="51">
        <f>IF(OR(C945="",N(J945)=0),"",M945/J945)</f>
        <v/>
      </c>
    </row>
    <row r="946" hidden="1">
      <c r="B946" s="53" t="n"/>
      <c r="C946" s="13" t="n"/>
      <c r="D946" s="13" t="n"/>
      <c r="E946" s="14" t="n"/>
      <c r="F946" s="19" t="n"/>
      <c r="G946" s="19" t="n"/>
      <c r="H946" s="19" t="n"/>
      <c r="I946" s="19" t="n"/>
      <c r="J946" s="38">
        <f>IF(C946="","",N(E946)*N(F946)+N(G946)-N(I946))</f>
        <v/>
      </c>
      <c r="K946" s="38">
        <f>IF(C946="","",IFERROR(J946*VLOOKUP(D946,Settings!$B$11:$E$18,2,0)+VLOOKUP(D946,Settings!$B$11:$E$18,3,0)+J946*VLOOKUP(D946,Settings!$B$11:$E$18,4,0),0))</f>
        <v/>
      </c>
      <c r="L946" s="38">
        <f>IF(C946="","",N(E946)*IFERROR(VLOOKUP(C946,Products!$B$7:$E$156,4,0),0))</f>
        <v/>
      </c>
      <c r="M946" s="38">
        <f>IF(C946="","",J946-K946-L946-N(H946))</f>
        <v/>
      </c>
      <c r="N946" s="51">
        <f>IF(OR(C946="",N(J946)=0),"",M946/J946)</f>
        <v/>
      </c>
    </row>
    <row r="947" hidden="1">
      <c r="B947" s="53" t="n"/>
      <c r="C947" s="13" t="n"/>
      <c r="D947" s="13" t="n"/>
      <c r="E947" s="14" t="n"/>
      <c r="F947" s="19" t="n"/>
      <c r="G947" s="19" t="n"/>
      <c r="H947" s="19" t="n"/>
      <c r="I947" s="19" t="n"/>
      <c r="J947" s="38">
        <f>IF(C947="","",N(E947)*N(F947)+N(G947)-N(I947))</f>
        <v/>
      </c>
      <c r="K947" s="38">
        <f>IF(C947="","",IFERROR(J947*VLOOKUP(D947,Settings!$B$11:$E$18,2,0)+VLOOKUP(D947,Settings!$B$11:$E$18,3,0)+J947*VLOOKUP(D947,Settings!$B$11:$E$18,4,0),0))</f>
        <v/>
      </c>
      <c r="L947" s="38">
        <f>IF(C947="","",N(E947)*IFERROR(VLOOKUP(C947,Products!$B$7:$E$156,4,0),0))</f>
        <v/>
      </c>
      <c r="M947" s="38">
        <f>IF(C947="","",J947-K947-L947-N(H947))</f>
        <v/>
      </c>
      <c r="N947" s="51">
        <f>IF(OR(C947="",N(J947)=0),"",M947/J947)</f>
        <v/>
      </c>
    </row>
    <row r="948" hidden="1">
      <c r="B948" s="53" t="n"/>
      <c r="C948" s="13" t="n"/>
      <c r="D948" s="13" t="n"/>
      <c r="E948" s="14" t="n"/>
      <c r="F948" s="19" t="n"/>
      <c r="G948" s="19" t="n"/>
      <c r="H948" s="19" t="n"/>
      <c r="I948" s="19" t="n"/>
      <c r="J948" s="38">
        <f>IF(C948="","",N(E948)*N(F948)+N(G948)-N(I948))</f>
        <v/>
      </c>
      <c r="K948" s="38">
        <f>IF(C948="","",IFERROR(J948*VLOOKUP(D948,Settings!$B$11:$E$18,2,0)+VLOOKUP(D948,Settings!$B$11:$E$18,3,0)+J948*VLOOKUP(D948,Settings!$B$11:$E$18,4,0),0))</f>
        <v/>
      </c>
      <c r="L948" s="38">
        <f>IF(C948="","",N(E948)*IFERROR(VLOOKUP(C948,Products!$B$7:$E$156,4,0),0))</f>
        <v/>
      </c>
      <c r="M948" s="38">
        <f>IF(C948="","",J948-K948-L948-N(H948))</f>
        <v/>
      </c>
      <c r="N948" s="51">
        <f>IF(OR(C948="",N(J948)=0),"",M948/J948)</f>
        <v/>
      </c>
    </row>
    <row r="949" hidden="1">
      <c r="B949" s="53" t="n"/>
      <c r="C949" s="13" t="n"/>
      <c r="D949" s="13" t="n"/>
      <c r="E949" s="14" t="n"/>
      <c r="F949" s="19" t="n"/>
      <c r="G949" s="19" t="n"/>
      <c r="H949" s="19" t="n"/>
      <c r="I949" s="19" t="n"/>
      <c r="J949" s="38">
        <f>IF(C949="","",N(E949)*N(F949)+N(G949)-N(I949))</f>
        <v/>
      </c>
      <c r="K949" s="38">
        <f>IF(C949="","",IFERROR(J949*VLOOKUP(D949,Settings!$B$11:$E$18,2,0)+VLOOKUP(D949,Settings!$B$11:$E$18,3,0)+J949*VLOOKUP(D949,Settings!$B$11:$E$18,4,0),0))</f>
        <v/>
      </c>
      <c r="L949" s="38">
        <f>IF(C949="","",N(E949)*IFERROR(VLOOKUP(C949,Products!$B$7:$E$156,4,0),0))</f>
        <v/>
      </c>
      <c r="M949" s="38">
        <f>IF(C949="","",J949-K949-L949-N(H949))</f>
        <v/>
      </c>
      <c r="N949" s="51">
        <f>IF(OR(C949="",N(J949)=0),"",M949/J949)</f>
        <v/>
      </c>
    </row>
    <row r="950" hidden="1">
      <c r="B950" s="53" t="n"/>
      <c r="C950" s="13" t="n"/>
      <c r="D950" s="13" t="n"/>
      <c r="E950" s="14" t="n"/>
      <c r="F950" s="19" t="n"/>
      <c r="G950" s="19" t="n"/>
      <c r="H950" s="19" t="n"/>
      <c r="I950" s="19" t="n"/>
      <c r="J950" s="38">
        <f>IF(C950="","",N(E950)*N(F950)+N(G950)-N(I950))</f>
        <v/>
      </c>
      <c r="K950" s="38">
        <f>IF(C950="","",IFERROR(J950*VLOOKUP(D950,Settings!$B$11:$E$18,2,0)+VLOOKUP(D950,Settings!$B$11:$E$18,3,0)+J950*VLOOKUP(D950,Settings!$B$11:$E$18,4,0),0))</f>
        <v/>
      </c>
      <c r="L950" s="38">
        <f>IF(C950="","",N(E950)*IFERROR(VLOOKUP(C950,Products!$B$7:$E$156,4,0),0))</f>
        <v/>
      </c>
      <c r="M950" s="38">
        <f>IF(C950="","",J950-K950-L950-N(H950))</f>
        <v/>
      </c>
      <c r="N950" s="51">
        <f>IF(OR(C950="",N(J950)=0),"",M950/J950)</f>
        <v/>
      </c>
    </row>
    <row r="951" hidden="1">
      <c r="B951" s="53" t="n"/>
      <c r="C951" s="13" t="n"/>
      <c r="D951" s="13" t="n"/>
      <c r="E951" s="14" t="n"/>
      <c r="F951" s="19" t="n"/>
      <c r="G951" s="19" t="n"/>
      <c r="H951" s="19" t="n"/>
      <c r="I951" s="19" t="n"/>
      <c r="J951" s="38">
        <f>IF(C951="","",N(E951)*N(F951)+N(G951)-N(I951))</f>
        <v/>
      </c>
      <c r="K951" s="38">
        <f>IF(C951="","",IFERROR(J951*VLOOKUP(D951,Settings!$B$11:$E$18,2,0)+VLOOKUP(D951,Settings!$B$11:$E$18,3,0)+J951*VLOOKUP(D951,Settings!$B$11:$E$18,4,0),0))</f>
        <v/>
      </c>
      <c r="L951" s="38">
        <f>IF(C951="","",N(E951)*IFERROR(VLOOKUP(C951,Products!$B$7:$E$156,4,0),0))</f>
        <v/>
      </c>
      <c r="M951" s="38">
        <f>IF(C951="","",J951-K951-L951-N(H951))</f>
        <v/>
      </c>
      <c r="N951" s="51">
        <f>IF(OR(C951="",N(J951)=0),"",M951/J951)</f>
        <v/>
      </c>
    </row>
    <row r="952" hidden="1">
      <c r="B952" s="53" t="n"/>
      <c r="C952" s="13" t="n"/>
      <c r="D952" s="13" t="n"/>
      <c r="E952" s="14" t="n"/>
      <c r="F952" s="19" t="n"/>
      <c r="G952" s="19" t="n"/>
      <c r="H952" s="19" t="n"/>
      <c r="I952" s="19" t="n"/>
      <c r="J952" s="38">
        <f>IF(C952="","",N(E952)*N(F952)+N(G952)-N(I952))</f>
        <v/>
      </c>
      <c r="K952" s="38">
        <f>IF(C952="","",IFERROR(J952*VLOOKUP(D952,Settings!$B$11:$E$18,2,0)+VLOOKUP(D952,Settings!$B$11:$E$18,3,0)+J952*VLOOKUP(D952,Settings!$B$11:$E$18,4,0),0))</f>
        <v/>
      </c>
      <c r="L952" s="38">
        <f>IF(C952="","",N(E952)*IFERROR(VLOOKUP(C952,Products!$B$7:$E$156,4,0),0))</f>
        <v/>
      </c>
      <c r="M952" s="38">
        <f>IF(C952="","",J952-K952-L952-N(H952))</f>
        <v/>
      </c>
      <c r="N952" s="51">
        <f>IF(OR(C952="",N(J952)=0),"",M952/J952)</f>
        <v/>
      </c>
    </row>
    <row r="953" hidden="1">
      <c r="B953" s="53" t="n"/>
      <c r="C953" s="13" t="n"/>
      <c r="D953" s="13" t="n"/>
      <c r="E953" s="14" t="n"/>
      <c r="F953" s="19" t="n"/>
      <c r="G953" s="19" t="n"/>
      <c r="H953" s="19" t="n"/>
      <c r="I953" s="19" t="n"/>
      <c r="J953" s="38">
        <f>IF(C953="","",N(E953)*N(F953)+N(G953)-N(I953))</f>
        <v/>
      </c>
      <c r="K953" s="38">
        <f>IF(C953="","",IFERROR(J953*VLOOKUP(D953,Settings!$B$11:$E$18,2,0)+VLOOKUP(D953,Settings!$B$11:$E$18,3,0)+J953*VLOOKUP(D953,Settings!$B$11:$E$18,4,0),0))</f>
        <v/>
      </c>
      <c r="L953" s="38">
        <f>IF(C953="","",N(E953)*IFERROR(VLOOKUP(C953,Products!$B$7:$E$156,4,0),0))</f>
        <v/>
      </c>
      <c r="M953" s="38">
        <f>IF(C953="","",J953-K953-L953-N(H953))</f>
        <v/>
      </c>
      <c r="N953" s="51">
        <f>IF(OR(C953="",N(J953)=0),"",M953/J953)</f>
        <v/>
      </c>
    </row>
    <row r="954" hidden="1">
      <c r="B954" s="53" t="n"/>
      <c r="C954" s="13" t="n"/>
      <c r="D954" s="13" t="n"/>
      <c r="E954" s="14" t="n"/>
      <c r="F954" s="19" t="n"/>
      <c r="G954" s="19" t="n"/>
      <c r="H954" s="19" t="n"/>
      <c r="I954" s="19" t="n"/>
      <c r="J954" s="38">
        <f>IF(C954="","",N(E954)*N(F954)+N(G954)-N(I954))</f>
        <v/>
      </c>
      <c r="K954" s="38">
        <f>IF(C954="","",IFERROR(J954*VLOOKUP(D954,Settings!$B$11:$E$18,2,0)+VLOOKUP(D954,Settings!$B$11:$E$18,3,0)+J954*VLOOKUP(D954,Settings!$B$11:$E$18,4,0),0))</f>
        <v/>
      </c>
      <c r="L954" s="38">
        <f>IF(C954="","",N(E954)*IFERROR(VLOOKUP(C954,Products!$B$7:$E$156,4,0),0))</f>
        <v/>
      </c>
      <c r="M954" s="38">
        <f>IF(C954="","",J954-K954-L954-N(H954))</f>
        <v/>
      </c>
      <c r="N954" s="51">
        <f>IF(OR(C954="",N(J954)=0),"",M954/J954)</f>
        <v/>
      </c>
    </row>
    <row r="955" hidden="1">
      <c r="B955" s="53" t="n"/>
      <c r="C955" s="13" t="n"/>
      <c r="D955" s="13" t="n"/>
      <c r="E955" s="14" t="n"/>
      <c r="F955" s="19" t="n"/>
      <c r="G955" s="19" t="n"/>
      <c r="H955" s="19" t="n"/>
      <c r="I955" s="19" t="n"/>
      <c r="J955" s="38">
        <f>IF(C955="","",N(E955)*N(F955)+N(G955)-N(I955))</f>
        <v/>
      </c>
      <c r="K955" s="38">
        <f>IF(C955="","",IFERROR(J955*VLOOKUP(D955,Settings!$B$11:$E$18,2,0)+VLOOKUP(D955,Settings!$B$11:$E$18,3,0)+J955*VLOOKUP(D955,Settings!$B$11:$E$18,4,0),0))</f>
        <v/>
      </c>
      <c r="L955" s="38">
        <f>IF(C955="","",N(E955)*IFERROR(VLOOKUP(C955,Products!$B$7:$E$156,4,0),0))</f>
        <v/>
      </c>
      <c r="M955" s="38">
        <f>IF(C955="","",J955-K955-L955-N(H955))</f>
        <v/>
      </c>
      <c r="N955" s="51">
        <f>IF(OR(C955="",N(J955)=0),"",M955/J955)</f>
        <v/>
      </c>
    </row>
    <row r="956" hidden="1">
      <c r="B956" s="53" t="n"/>
      <c r="C956" s="13" t="n"/>
      <c r="D956" s="13" t="n"/>
      <c r="E956" s="14" t="n"/>
      <c r="F956" s="19" t="n"/>
      <c r="G956" s="19" t="n"/>
      <c r="H956" s="19" t="n"/>
      <c r="I956" s="19" t="n"/>
      <c r="J956" s="38">
        <f>IF(C956="","",N(E956)*N(F956)+N(G956)-N(I956))</f>
        <v/>
      </c>
      <c r="K956" s="38">
        <f>IF(C956="","",IFERROR(J956*VLOOKUP(D956,Settings!$B$11:$E$18,2,0)+VLOOKUP(D956,Settings!$B$11:$E$18,3,0)+J956*VLOOKUP(D956,Settings!$B$11:$E$18,4,0),0))</f>
        <v/>
      </c>
      <c r="L956" s="38">
        <f>IF(C956="","",N(E956)*IFERROR(VLOOKUP(C956,Products!$B$7:$E$156,4,0),0))</f>
        <v/>
      </c>
      <c r="M956" s="38">
        <f>IF(C956="","",J956-K956-L956-N(H956))</f>
        <v/>
      </c>
      <c r="N956" s="51">
        <f>IF(OR(C956="",N(J956)=0),"",M956/J956)</f>
        <v/>
      </c>
    </row>
    <row r="957" hidden="1">
      <c r="B957" s="53" t="n"/>
      <c r="C957" s="13" t="n"/>
      <c r="D957" s="13" t="n"/>
      <c r="E957" s="14" t="n"/>
      <c r="F957" s="19" t="n"/>
      <c r="G957" s="19" t="n"/>
      <c r="H957" s="19" t="n"/>
      <c r="I957" s="19" t="n"/>
      <c r="J957" s="38">
        <f>IF(C957="","",N(E957)*N(F957)+N(G957)-N(I957))</f>
        <v/>
      </c>
      <c r="K957" s="38">
        <f>IF(C957="","",IFERROR(J957*VLOOKUP(D957,Settings!$B$11:$E$18,2,0)+VLOOKUP(D957,Settings!$B$11:$E$18,3,0)+J957*VLOOKUP(D957,Settings!$B$11:$E$18,4,0),0))</f>
        <v/>
      </c>
      <c r="L957" s="38">
        <f>IF(C957="","",N(E957)*IFERROR(VLOOKUP(C957,Products!$B$7:$E$156,4,0),0))</f>
        <v/>
      </c>
      <c r="M957" s="38">
        <f>IF(C957="","",J957-K957-L957-N(H957))</f>
        <v/>
      </c>
      <c r="N957" s="51">
        <f>IF(OR(C957="",N(J957)=0),"",M957/J957)</f>
        <v/>
      </c>
    </row>
    <row r="958" hidden="1">
      <c r="B958" s="53" t="n"/>
      <c r="C958" s="13" t="n"/>
      <c r="D958" s="13" t="n"/>
      <c r="E958" s="14" t="n"/>
      <c r="F958" s="19" t="n"/>
      <c r="G958" s="19" t="n"/>
      <c r="H958" s="19" t="n"/>
      <c r="I958" s="19" t="n"/>
      <c r="J958" s="38">
        <f>IF(C958="","",N(E958)*N(F958)+N(G958)-N(I958))</f>
        <v/>
      </c>
      <c r="K958" s="38">
        <f>IF(C958="","",IFERROR(J958*VLOOKUP(D958,Settings!$B$11:$E$18,2,0)+VLOOKUP(D958,Settings!$B$11:$E$18,3,0)+J958*VLOOKUP(D958,Settings!$B$11:$E$18,4,0),0))</f>
        <v/>
      </c>
      <c r="L958" s="38">
        <f>IF(C958="","",N(E958)*IFERROR(VLOOKUP(C958,Products!$B$7:$E$156,4,0),0))</f>
        <v/>
      </c>
      <c r="M958" s="38">
        <f>IF(C958="","",J958-K958-L958-N(H958))</f>
        <v/>
      </c>
      <c r="N958" s="51">
        <f>IF(OR(C958="",N(J958)=0),"",M958/J958)</f>
        <v/>
      </c>
    </row>
    <row r="959" hidden="1">
      <c r="B959" s="53" t="n"/>
      <c r="C959" s="13" t="n"/>
      <c r="D959" s="13" t="n"/>
      <c r="E959" s="14" t="n"/>
      <c r="F959" s="19" t="n"/>
      <c r="G959" s="19" t="n"/>
      <c r="H959" s="19" t="n"/>
      <c r="I959" s="19" t="n"/>
      <c r="J959" s="38">
        <f>IF(C959="","",N(E959)*N(F959)+N(G959)-N(I959))</f>
        <v/>
      </c>
      <c r="K959" s="38">
        <f>IF(C959="","",IFERROR(J959*VLOOKUP(D959,Settings!$B$11:$E$18,2,0)+VLOOKUP(D959,Settings!$B$11:$E$18,3,0)+J959*VLOOKUP(D959,Settings!$B$11:$E$18,4,0),0))</f>
        <v/>
      </c>
      <c r="L959" s="38">
        <f>IF(C959="","",N(E959)*IFERROR(VLOOKUP(C959,Products!$B$7:$E$156,4,0),0))</f>
        <v/>
      </c>
      <c r="M959" s="38">
        <f>IF(C959="","",J959-K959-L959-N(H959))</f>
        <v/>
      </c>
      <c r="N959" s="51">
        <f>IF(OR(C959="",N(J959)=0),"",M959/J959)</f>
        <v/>
      </c>
    </row>
    <row r="960" hidden="1">
      <c r="B960" s="53" t="n"/>
      <c r="C960" s="13" t="n"/>
      <c r="D960" s="13" t="n"/>
      <c r="E960" s="14" t="n"/>
      <c r="F960" s="19" t="n"/>
      <c r="G960" s="19" t="n"/>
      <c r="H960" s="19" t="n"/>
      <c r="I960" s="19" t="n"/>
      <c r="J960" s="38">
        <f>IF(C960="","",N(E960)*N(F960)+N(G960)-N(I960))</f>
        <v/>
      </c>
      <c r="K960" s="38">
        <f>IF(C960="","",IFERROR(J960*VLOOKUP(D960,Settings!$B$11:$E$18,2,0)+VLOOKUP(D960,Settings!$B$11:$E$18,3,0)+J960*VLOOKUP(D960,Settings!$B$11:$E$18,4,0),0))</f>
        <v/>
      </c>
      <c r="L960" s="38">
        <f>IF(C960="","",N(E960)*IFERROR(VLOOKUP(C960,Products!$B$7:$E$156,4,0),0))</f>
        <v/>
      </c>
      <c r="M960" s="38">
        <f>IF(C960="","",J960-K960-L960-N(H960))</f>
        <v/>
      </c>
      <c r="N960" s="51">
        <f>IF(OR(C960="",N(J960)=0),"",M960/J960)</f>
        <v/>
      </c>
    </row>
    <row r="961" hidden="1">
      <c r="B961" s="53" t="n"/>
      <c r="C961" s="13" t="n"/>
      <c r="D961" s="13" t="n"/>
      <c r="E961" s="14" t="n"/>
      <c r="F961" s="19" t="n"/>
      <c r="G961" s="19" t="n"/>
      <c r="H961" s="19" t="n"/>
      <c r="I961" s="19" t="n"/>
      <c r="J961" s="38">
        <f>IF(C961="","",N(E961)*N(F961)+N(G961)-N(I961))</f>
        <v/>
      </c>
      <c r="K961" s="38">
        <f>IF(C961="","",IFERROR(J961*VLOOKUP(D961,Settings!$B$11:$E$18,2,0)+VLOOKUP(D961,Settings!$B$11:$E$18,3,0)+J961*VLOOKUP(D961,Settings!$B$11:$E$18,4,0),0))</f>
        <v/>
      </c>
      <c r="L961" s="38">
        <f>IF(C961="","",N(E961)*IFERROR(VLOOKUP(C961,Products!$B$7:$E$156,4,0),0))</f>
        <v/>
      </c>
      <c r="M961" s="38">
        <f>IF(C961="","",J961-K961-L961-N(H961))</f>
        <v/>
      </c>
      <c r="N961" s="51">
        <f>IF(OR(C961="",N(J961)=0),"",M961/J961)</f>
        <v/>
      </c>
    </row>
    <row r="962" hidden="1">
      <c r="B962" s="53" t="n"/>
      <c r="C962" s="13" t="n"/>
      <c r="D962" s="13" t="n"/>
      <c r="E962" s="14" t="n"/>
      <c r="F962" s="19" t="n"/>
      <c r="G962" s="19" t="n"/>
      <c r="H962" s="19" t="n"/>
      <c r="I962" s="19" t="n"/>
      <c r="J962" s="38">
        <f>IF(C962="","",N(E962)*N(F962)+N(G962)-N(I962))</f>
        <v/>
      </c>
      <c r="K962" s="38">
        <f>IF(C962="","",IFERROR(J962*VLOOKUP(D962,Settings!$B$11:$E$18,2,0)+VLOOKUP(D962,Settings!$B$11:$E$18,3,0)+J962*VLOOKUP(D962,Settings!$B$11:$E$18,4,0),0))</f>
        <v/>
      </c>
      <c r="L962" s="38">
        <f>IF(C962="","",N(E962)*IFERROR(VLOOKUP(C962,Products!$B$7:$E$156,4,0),0))</f>
        <v/>
      </c>
      <c r="M962" s="38">
        <f>IF(C962="","",J962-K962-L962-N(H962))</f>
        <v/>
      </c>
      <c r="N962" s="51">
        <f>IF(OR(C962="",N(J962)=0),"",M962/J962)</f>
        <v/>
      </c>
    </row>
    <row r="963" hidden="1">
      <c r="B963" s="53" t="n"/>
      <c r="C963" s="13" t="n"/>
      <c r="D963" s="13" t="n"/>
      <c r="E963" s="14" t="n"/>
      <c r="F963" s="19" t="n"/>
      <c r="G963" s="19" t="n"/>
      <c r="H963" s="19" t="n"/>
      <c r="I963" s="19" t="n"/>
      <c r="J963" s="38">
        <f>IF(C963="","",N(E963)*N(F963)+N(G963)-N(I963))</f>
        <v/>
      </c>
      <c r="K963" s="38">
        <f>IF(C963="","",IFERROR(J963*VLOOKUP(D963,Settings!$B$11:$E$18,2,0)+VLOOKUP(D963,Settings!$B$11:$E$18,3,0)+J963*VLOOKUP(D963,Settings!$B$11:$E$18,4,0),0))</f>
        <v/>
      </c>
      <c r="L963" s="38">
        <f>IF(C963="","",N(E963)*IFERROR(VLOOKUP(C963,Products!$B$7:$E$156,4,0),0))</f>
        <v/>
      </c>
      <c r="M963" s="38">
        <f>IF(C963="","",J963-K963-L963-N(H963))</f>
        <v/>
      </c>
      <c r="N963" s="51">
        <f>IF(OR(C963="",N(J963)=0),"",M963/J963)</f>
        <v/>
      </c>
    </row>
    <row r="964" hidden="1">
      <c r="B964" s="53" t="n"/>
      <c r="C964" s="13" t="n"/>
      <c r="D964" s="13" t="n"/>
      <c r="E964" s="14" t="n"/>
      <c r="F964" s="19" t="n"/>
      <c r="G964" s="19" t="n"/>
      <c r="H964" s="19" t="n"/>
      <c r="I964" s="19" t="n"/>
      <c r="J964" s="38">
        <f>IF(C964="","",N(E964)*N(F964)+N(G964)-N(I964))</f>
        <v/>
      </c>
      <c r="K964" s="38">
        <f>IF(C964="","",IFERROR(J964*VLOOKUP(D964,Settings!$B$11:$E$18,2,0)+VLOOKUP(D964,Settings!$B$11:$E$18,3,0)+J964*VLOOKUP(D964,Settings!$B$11:$E$18,4,0),0))</f>
        <v/>
      </c>
      <c r="L964" s="38">
        <f>IF(C964="","",N(E964)*IFERROR(VLOOKUP(C964,Products!$B$7:$E$156,4,0),0))</f>
        <v/>
      </c>
      <c r="M964" s="38">
        <f>IF(C964="","",J964-K964-L964-N(H964))</f>
        <v/>
      </c>
      <c r="N964" s="51">
        <f>IF(OR(C964="",N(J964)=0),"",M964/J964)</f>
        <v/>
      </c>
    </row>
    <row r="965" hidden="1">
      <c r="B965" s="53" t="n"/>
      <c r="C965" s="13" t="n"/>
      <c r="D965" s="13" t="n"/>
      <c r="E965" s="14" t="n"/>
      <c r="F965" s="19" t="n"/>
      <c r="G965" s="19" t="n"/>
      <c r="H965" s="19" t="n"/>
      <c r="I965" s="19" t="n"/>
      <c r="J965" s="38">
        <f>IF(C965="","",N(E965)*N(F965)+N(G965)-N(I965))</f>
        <v/>
      </c>
      <c r="K965" s="38">
        <f>IF(C965="","",IFERROR(J965*VLOOKUP(D965,Settings!$B$11:$E$18,2,0)+VLOOKUP(D965,Settings!$B$11:$E$18,3,0)+J965*VLOOKUP(D965,Settings!$B$11:$E$18,4,0),0))</f>
        <v/>
      </c>
      <c r="L965" s="38">
        <f>IF(C965="","",N(E965)*IFERROR(VLOOKUP(C965,Products!$B$7:$E$156,4,0),0))</f>
        <v/>
      </c>
      <c r="M965" s="38">
        <f>IF(C965="","",J965-K965-L965-N(H965))</f>
        <v/>
      </c>
      <c r="N965" s="51">
        <f>IF(OR(C965="",N(J965)=0),"",M965/J965)</f>
        <v/>
      </c>
    </row>
    <row r="966" hidden="1">
      <c r="B966" s="53" t="n"/>
      <c r="C966" s="13" t="n"/>
      <c r="D966" s="13" t="n"/>
      <c r="E966" s="14" t="n"/>
      <c r="F966" s="19" t="n"/>
      <c r="G966" s="19" t="n"/>
      <c r="H966" s="19" t="n"/>
      <c r="I966" s="19" t="n"/>
      <c r="J966" s="38">
        <f>IF(C966="","",N(E966)*N(F966)+N(G966)-N(I966))</f>
        <v/>
      </c>
      <c r="K966" s="38">
        <f>IF(C966="","",IFERROR(J966*VLOOKUP(D966,Settings!$B$11:$E$18,2,0)+VLOOKUP(D966,Settings!$B$11:$E$18,3,0)+J966*VLOOKUP(D966,Settings!$B$11:$E$18,4,0),0))</f>
        <v/>
      </c>
      <c r="L966" s="38">
        <f>IF(C966="","",N(E966)*IFERROR(VLOOKUP(C966,Products!$B$7:$E$156,4,0),0))</f>
        <v/>
      </c>
      <c r="M966" s="38">
        <f>IF(C966="","",J966-K966-L966-N(H966))</f>
        <v/>
      </c>
      <c r="N966" s="51">
        <f>IF(OR(C966="",N(J966)=0),"",M966/J966)</f>
        <v/>
      </c>
    </row>
    <row r="967" hidden="1">
      <c r="B967" s="53" t="n"/>
      <c r="C967" s="13" t="n"/>
      <c r="D967" s="13" t="n"/>
      <c r="E967" s="14" t="n"/>
      <c r="F967" s="19" t="n"/>
      <c r="G967" s="19" t="n"/>
      <c r="H967" s="19" t="n"/>
      <c r="I967" s="19" t="n"/>
      <c r="J967" s="38">
        <f>IF(C967="","",N(E967)*N(F967)+N(G967)-N(I967))</f>
        <v/>
      </c>
      <c r="K967" s="38">
        <f>IF(C967="","",IFERROR(J967*VLOOKUP(D967,Settings!$B$11:$E$18,2,0)+VLOOKUP(D967,Settings!$B$11:$E$18,3,0)+J967*VLOOKUP(D967,Settings!$B$11:$E$18,4,0),0))</f>
        <v/>
      </c>
      <c r="L967" s="38">
        <f>IF(C967="","",N(E967)*IFERROR(VLOOKUP(C967,Products!$B$7:$E$156,4,0),0))</f>
        <v/>
      </c>
      <c r="M967" s="38">
        <f>IF(C967="","",J967-K967-L967-N(H967))</f>
        <v/>
      </c>
      <c r="N967" s="51">
        <f>IF(OR(C967="",N(J967)=0),"",M967/J967)</f>
        <v/>
      </c>
    </row>
    <row r="968" hidden="1">
      <c r="B968" s="53" t="n"/>
      <c r="C968" s="13" t="n"/>
      <c r="D968" s="13" t="n"/>
      <c r="E968" s="14" t="n"/>
      <c r="F968" s="19" t="n"/>
      <c r="G968" s="19" t="n"/>
      <c r="H968" s="19" t="n"/>
      <c r="I968" s="19" t="n"/>
      <c r="J968" s="38">
        <f>IF(C968="","",N(E968)*N(F968)+N(G968)-N(I968))</f>
        <v/>
      </c>
      <c r="K968" s="38">
        <f>IF(C968="","",IFERROR(J968*VLOOKUP(D968,Settings!$B$11:$E$18,2,0)+VLOOKUP(D968,Settings!$B$11:$E$18,3,0)+J968*VLOOKUP(D968,Settings!$B$11:$E$18,4,0),0))</f>
        <v/>
      </c>
      <c r="L968" s="38">
        <f>IF(C968="","",N(E968)*IFERROR(VLOOKUP(C968,Products!$B$7:$E$156,4,0),0))</f>
        <v/>
      </c>
      <c r="M968" s="38">
        <f>IF(C968="","",J968-K968-L968-N(H968))</f>
        <v/>
      </c>
      <c r="N968" s="51">
        <f>IF(OR(C968="",N(J968)=0),"",M968/J968)</f>
        <v/>
      </c>
    </row>
    <row r="969" hidden="1">
      <c r="B969" s="53" t="n"/>
      <c r="C969" s="13" t="n"/>
      <c r="D969" s="13" t="n"/>
      <c r="E969" s="14" t="n"/>
      <c r="F969" s="19" t="n"/>
      <c r="G969" s="19" t="n"/>
      <c r="H969" s="19" t="n"/>
      <c r="I969" s="19" t="n"/>
      <c r="J969" s="38">
        <f>IF(C969="","",N(E969)*N(F969)+N(G969)-N(I969))</f>
        <v/>
      </c>
      <c r="K969" s="38">
        <f>IF(C969="","",IFERROR(J969*VLOOKUP(D969,Settings!$B$11:$E$18,2,0)+VLOOKUP(D969,Settings!$B$11:$E$18,3,0)+J969*VLOOKUP(D969,Settings!$B$11:$E$18,4,0),0))</f>
        <v/>
      </c>
      <c r="L969" s="38">
        <f>IF(C969="","",N(E969)*IFERROR(VLOOKUP(C969,Products!$B$7:$E$156,4,0),0))</f>
        <v/>
      </c>
      <c r="M969" s="38">
        <f>IF(C969="","",J969-K969-L969-N(H969))</f>
        <v/>
      </c>
      <c r="N969" s="51">
        <f>IF(OR(C969="",N(J969)=0),"",M969/J969)</f>
        <v/>
      </c>
    </row>
    <row r="970" hidden="1">
      <c r="B970" s="53" t="n"/>
      <c r="C970" s="13" t="n"/>
      <c r="D970" s="13" t="n"/>
      <c r="E970" s="14" t="n"/>
      <c r="F970" s="19" t="n"/>
      <c r="G970" s="19" t="n"/>
      <c r="H970" s="19" t="n"/>
      <c r="I970" s="19" t="n"/>
      <c r="J970" s="38">
        <f>IF(C970="","",N(E970)*N(F970)+N(G970)-N(I970))</f>
        <v/>
      </c>
      <c r="K970" s="38">
        <f>IF(C970="","",IFERROR(J970*VLOOKUP(D970,Settings!$B$11:$E$18,2,0)+VLOOKUP(D970,Settings!$B$11:$E$18,3,0)+J970*VLOOKUP(D970,Settings!$B$11:$E$18,4,0),0))</f>
        <v/>
      </c>
      <c r="L970" s="38">
        <f>IF(C970="","",N(E970)*IFERROR(VLOOKUP(C970,Products!$B$7:$E$156,4,0),0))</f>
        <v/>
      </c>
      <c r="M970" s="38">
        <f>IF(C970="","",J970-K970-L970-N(H970))</f>
        <v/>
      </c>
      <c r="N970" s="51">
        <f>IF(OR(C970="",N(J970)=0),"",M970/J970)</f>
        <v/>
      </c>
    </row>
    <row r="971" hidden="1">
      <c r="B971" s="53" t="n"/>
      <c r="C971" s="13" t="n"/>
      <c r="D971" s="13" t="n"/>
      <c r="E971" s="14" t="n"/>
      <c r="F971" s="19" t="n"/>
      <c r="G971" s="19" t="n"/>
      <c r="H971" s="19" t="n"/>
      <c r="I971" s="19" t="n"/>
      <c r="J971" s="38">
        <f>IF(C971="","",N(E971)*N(F971)+N(G971)-N(I971))</f>
        <v/>
      </c>
      <c r="K971" s="38">
        <f>IF(C971="","",IFERROR(J971*VLOOKUP(D971,Settings!$B$11:$E$18,2,0)+VLOOKUP(D971,Settings!$B$11:$E$18,3,0)+J971*VLOOKUP(D971,Settings!$B$11:$E$18,4,0),0))</f>
        <v/>
      </c>
      <c r="L971" s="38">
        <f>IF(C971="","",N(E971)*IFERROR(VLOOKUP(C971,Products!$B$7:$E$156,4,0),0))</f>
        <v/>
      </c>
      <c r="M971" s="38">
        <f>IF(C971="","",J971-K971-L971-N(H971))</f>
        <v/>
      </c>
      <c r="N971" s="51">
        <f>IF(OR(C971="",N(J971)=0),"",M971/J971)</f>
        <v/>
      </c>
    </row>
    <row r="972" hidden="1">
      <c r="B972" s="53" t="n"/>
      <c r="C972" s="13" t="n"/>
      <c r="D972" s="13" t="n"/>
      <c r="E972" s="14" t="n"/>
      <c r="F972" s="19" t="n"/>
      <c r="G972" s="19" t="n"/>
      <c r="H972" s="19" t="n"/>
      <c r="I972" s="19" t="n"/>
      <c r="J972" s="38">
        <f>IF(C972="","",N(E972)*N(F972)+N(G972)-N(I972))</f>
        <v/>
      </c>
      <c r="K972" s="38">
        <f>IF(C972="","",IFERROR(J972*VLOOKUP(D972,Settings!$B$11:$E$18,2,0)+VLOOKUP(D972,Settings!$B$11:$E$18,3,0)+J972*VLOOKUP(D972,Settings!$B$11:$E$18,4,0),0))</f>
        <v/>
      </c>
      <c r="L972" s="38">
        <f>IF(C972="","",N(E972)*IFERROR(VLOOKUP(C972,Products!$B$7:$E$156,4,0),0))</f>
        <v/>
      </c>
      <c r="M972" s="38">
        <f>IF(C972="","",J972-K972-L972-N(H972))</f>
        <v/>
      </c>
      <c r="N972" s="51">
        <f>IF(OR(C972="",N(J972)=0),"",M972/J972)</f>
        <v/>
      </c>
    </row>
    <row r="973" hidden="1">
      <c r="B973" s="53" t="n"/>
      <c r="C973" s="13" t="n"/>
      <c r="D973" s="13" t="n"/>
      <c r="E973" s="14" t="n"/>
      <c r="F973" s="19" t="n"/>
      <c r="G973" s="19" t="n"/>
      <c r="H973" s="19" t="n"/>
      <c r="I973" s="19" t="n"/>
      <c r="J973" s="38">
        <f>IF(C973="","",N(E973)*N(F973)+N(G973)-N(I973))</f>
        <v/>
      </c>
      <c r="K973" s="38">
        <f>IF(C973="","",IFERROR(J973*VLOOKUP(D973,Settings!$B$11:$E$18,2,0)+VLOOKUP(D973,Settings!$B$11:$E$18,3,0)+J973*VLOOKUP(D973,Settings!$B$11:$E$18,4,0),0))</f>
        <v/>
      </c>
      <c r="L973" s="38">
        <f>IF(C973="","",N(E973)*IFERROR(VLOOKUP(C973,Products!$B$7:$E$156,4,0),0))</f>
        <v/>
      </c>
      <c r="M973" s="38">
        <f>IF(C973="","",J973-K973-L973-N(H973))</f>
        <v/>
      </c>
      <c r="N973" s="51">
        <f>IF(OR(C973="",N(J973)=0),"",M973/J973)</f>
        <v/>
      </c>
    </row>
    <row r="974" hidden="1">
      <c r="B974" s="53" t="n"/>
      <c r="C974" s="13" t="n"/>
      <c r="D974" s="13" t="n"/>
      <c r="E974" s="14" t="n"/>
      <c r="F974" s="19" t="n"/>
      <c r="G974" s="19" t="n"/>
      <c r="H974" s="19" t="n"/>
      <c r="I974" s="19" t="n"/>
      <c r="J974" s="38">
        <f>IF(C974="","",N(E974)*N(F974)+N(G974)-N(I974))</f>
        <v/>
      </c>
      <c r="K974" s="38">
        <f>IF(C974="","",IFERROR(J974*VLOOKUP(D974,Settings!$B$11:$E$18,2,0)+VLOOKUP(D974,Settings!$B$11:$E$18,3,0)+J974*VLOOKUP(D974,Settings!$B$11:$E$18,4,0),0))</f>
        <v/>
      </c>
      <c r="L974" s="38">
        <f>IF(C974="","",N(E974)*IFERROR(VLOOKUP(C974,Products!$B$7:$E$156,4,0),0))</f>
        <v/>
      </c>
      <c r="M974" s="38">
        <f>IF(C974="","",J974-K974-L974-N(H974))</f>
        <v/>
      </c>
      <c r="N974" s="51">
        <f>IF(OR(C974="",N(J974)=0),"",M974/J974)</f>
        <v/>
      </c>
    </row>
    <row r="975" hidden="1">
      <c r="B975" s="53" t="n"/>
      <c r="C975" s="13" t="n"/>
      <c r="D975" s="13" t="n"/>
      <c r="E975" s="14" t="n"/>
      <c r="F975" s="19" t="n"/>
      <c r="G975" s="19" t="n"/>
      <c r="H975" s="19" t="n"/>
      <c r="I975" s="19" t="n"/>
      <c r="J975" s="38">
        <f>IF(C975="","",N(E975)*N(F975)+N(G975)-N(I975))</f>
        <v/>
      </c>
      <c r="K975" s="38">
        <f>IF(C975="","",IFERROR(J975*VLOOKUP(D975,Settings!$B$11:$E$18,2,0)+VLOOKUP(D975,Settings!$B$11:$E$18,3,0)+J975*VLOOKUP(D975,Settings!$B$11:$E$18,4,0),0))</f>
        <v/>
      </c>
      <c r="L975" s="38">
        <f>IF(C975="","",N(E975)*IFERROR(VLOOKUP(C975,Products!$B$7:$E$156,4,0),0))</f>
        <v/>
      </c>
      <c r="M975" s="38">
        <f>IF(C975="","",J975-K975-L975-N(H975))</f>
        <v/>
      </c>
      <c r="N975" s="51">
        <f>IF(OR(C975="",N(J975)=0),"",M975/J975)</f>
        <v/>
      </c>
    </row>
    <row r="976" hidden="1">
      <c r="B976" s="53" t="n"/>
      <c r="C976" s="13" t="n"/>
      <c r="D976" s="13" t="n"/>
      <c r="E976" s="14" t="n"/>
      <c r="F976" s="19" t="n"/>
      <c r="G976" s="19" t="n"/>
      <c r="H976" s="19" t="n"/>
      <c r="I976" s="19" t="n"/>
      <c r="J976" s="38">
        <f>IF(C976="","",N(E976)*N(F976)+N(G976)-N(I976))</f>
        <v/>
      </c>
      <c r="K976" s="38">
        <f>IF(C976="","",IFERROR(J976*VLOOKUP(D976,Settings!$B$11:$E$18,2,0)+VLOOKUP(D976,Settings!$B$11:$E$18,3,0)+J976*VLOOKUP(D976,Settings!$B$11:$E$18,4,0),0))</f>
        <v/>
      </c>
      <c r="L976" s="38">
        <f>IF(C976="","",N(E976)*IFERROR(VLOOKUP(C976,Products!$B$7:$E$156,4,0),0))</f>
        <v/>
      </c>
      <c r="M976" s="38">
        <f>IF(C976="","",J976-K976-L976-N(H976))</f>
        <v/>
      </c>
      <c r="N976" s="51">
        <f>IF(OR(C976="",N(J976)=0),"",M976/J976)</f>
        <v/>
      </c>
    </row>
    <row r="977" hidden="1">
      <c r="B977" s="53" t="n"/>
      <c r="C977" s="13" t="n"/>
      <c r="D977" s="13" t="n"/>
      <c r="E977" s="14" t="n"/>
      <c r="F977" s="19" t="n"/>
      <c r="G977" s="19" t="n"/>
      <c r="H977" s="19" t="n"/>
      <c r="I977" s="19" t="n"/>
      <c r="J977" s="38">
        <f>IF(C977="","",N(E977)*N(F977)+N(G977)-N(I977))</f>
        <v/>
      </c>
      <c r="K977" s="38">
        <f>IF(C977="","",IFERROR(J977*VLOOKUP(D977,Settings!$B$11:$E$18,2,0)+VLOOKUP(D977,Settings!$B$11:$E$18,3,0)+J977*VLOOKUP(D977,Settings!$B$11:$E$18,4,0),0))</f>
        <v/>
      </c>
      <c r="L977" s="38">
        <f>IF(C977="","",N(E977)*IFERROR(VLOOKUP(C977,Products!$B$7:$E$156,4,0),0))</f>
        <v/>
      </c>
      <c r="M977" s="38">
        <f>IF(C977="","",J977-K977-L977-N(H977))</f>
        <v/>
      </c>
      <c r="N977" s="51">
        <f>IF(OR(C977="",N(J977)=0),"",M977/J977)</f>
        <v/>
      </c>
    </row>
    <row r="978" hidden="1">
      <c r="B978" s="53" t="n"/>
      <c r="C978" s="13" t="n"/>
      <c r="D978" s="13" t="n"/>
      <c r="E978" s="14" t="n"/>
      <c r="F978" s="19" t="n"/>
      <c r="G978" s="19" t="n"/>
      <c r="H978" s="19" t="n"/>
      <c r="I978" s="19" t="n"/>
      <c r="J978" s="38">
        <f>IF(C978="","",N(E978)*N(F978)+N(G978)-N(I978))</f>
        <v/>
      </c>
      <c r="K978" s="38">
        <f>IF(C978="","",IFERROR(J978*VLOOKUP(D978,Settings!$B$11:$E$18,2,0)+VLOOKUP(D978,Settings!$B$11:$E$18,3,0)+J978*VLOOKUP(D978,Settings!$B$11:$E$18,4,0),0))</f>
        <v/>
      </c>
      <c r="L978" s="38">
        <f>IF(C978="","",N(E978)*IFERROR(VLOOKUP(C978,Products!$B$7:$E$156,4,0),0))</f>
        <v/>
      </c>
      <c r="M978" s="38">
        <f>IF(C978="","",J978-K978-L978-N(H978))</f>
        <v/>
      </c>
      <c r="N978" s="51">
        <f>IF(OR(C978="",N(J978)=0),"",M978/J978)</f>
        <v/>
      </c>
    </row>
    <row r="979" hidden="1">
      <c r="B979" s="53" t="n"/>
      <c r="C979" s="13" t="n"/>
      <c r="D979" s="13" t="n"/>
      <c r="E979" s="14" t="n"/>
      <c r="F979" s="19" t="n"/>
      <c r="G979" s="19" t="n"/>
      <c r="H979" s="19" t="n"/>
      <c r="I979" s="19" t="n"/>
      <c r="J979" s="38">
        <f>IF(C979="","",N(E979)*N(F979)+N(G979)-N(I979))</f>
        <v/>
      </c>
      <c r="K979" s="38">
        <f>IF(C979="","",IFERROR(J979*VLOOKUP(D979,Settings!$B$11:$E$18,2,0)+VLOOKUP(D979,Settings!$B$11:$E$18,3,0)+J979*VLOOKUP(D979,Settings!$B$11:$E$18,4,0),0))</f>
        <v/>
      </c>
      <c r="L979" s="38">
        <f>IF(C979="","",N(E979)*IFERROR(VLOOKUP(C979,Products!$B$7:$E$156,4,0),0))</f>
        <v/>
      </c>
      <c r="M979" s="38">
        <f>IF(C979="","",J979-K979-L979-N(H979))</f>
        <v/>
      </c>
      <c r="N979" s="51">
        <f>IF(OR(C979="",N(J979)=0),"",M979/J979)</f>
        <v/>
      </c>
    </row>
    <row r="980" hidden="1">
      <c r="B980" s="53" t="n"/>
      <c r="C980" s="13" t="n"/>
      <c r="D980" s="13" t="n"/>
      <c r="E980" s="14" t="n"/>
      <c r="F980" s="19" t="n"/>
      <c r="G980" s="19" t="n"/>
      <c r="H980" s="19" t="n"/>
      <c r="I980" s="19" t="n"/>
      <c r="J980" s="38">
        <f>IF(C980="","",N(E980)*N(F980)+N(G980)-N(I980))</f>
        <v/>
      </c>
      <c r="K980" s="38">
        <f>IF(C980="","",IFERROR(J980*VLOOKUP(D980,Settings!$B$11:$E$18,2,0)+VLOOKUP(D980,Settings!$B$11:$E$18,3,0)+J980*VLOOKUP(D980,Settings!$B$11:$E$18,4,0),0))</f>
        <v/>
      </c>
      <c r="L980" s="38">
        <f>IF(C980="","",N(E980)*IFERROR(VLOOKUP(C980,Products!$B$7:$E$156,4,0),0))</f>
        <v/>
      </c>
      <c r="M980" s="38">
        <f>IF(C980="","",J980-K980-L980-N(H980))</f>
        <v/>
      </c>
      <c r="N980" s="51">
        <f>IF(OR(C980="",N(J980)=0),"",M980/J980)</f>
        <v/>
      </c>
    </row>
    <row r="981" hidden="1">
      <c r="B981" s="53" t="n"/>
      <c r="C981" s="13" t="n"/>
      <c r="D981" s="13" t="n"/>
      <c r="E981" s="14" t="n"/>
      <c r="F981" s="19" t="n"/>
      <c r="G981" s="19" t="n"/>
      <c r="H981" s="19" t="n"/>
      <c r="I981" s="19" t="n"/>
      <c r="J981" s="38">
        <f>IF(C981="","",N(E981)*N(F981)+N(G981)-N(I981))</f>
        <v/>
      </c>
      <c r="K981" s="38">
        <f>IF(C981="","",IFERROR(J981*VLOOKUP(D981,Settings!$B$11:$E$18,2,0)+VLOOKUP(D981,Settings!$B$11:$E$18,3,0)+J981*VLOOKUP(D981,Settings!$B$11:$E$18,4,0),0))</f>
        <v/>
      </c>
      <c r="L981" s="38">
        <f>IF(C981="","",N(E981)*IFERROR(VLOOKUP(C981,Products!$B$7:$E$156,4,0),0))</f>
        <v/>
      </c>
      <c r="M981" s="38">
        <f>IF(C981="","",J981-K981-L981-N(H981))</f>
        <v/>
      </c>
      <c r="N981" s="51">
        <f>IF(OR(C981="",N(J981)=0),"",M981/J981)</f>
        <v/>
      </c>
    </row>
    <row r="982" hidden="1">
      <c r="B982" s="53" t="n"/>
      <c r="C982" s="13" t="n"/>
      <c r="D982" s="13" t="n"/>
      <c r="E982" s="14" t="n"/>
      <c r="F982" s="19" t="n"/>
      <c r="G982" s="19" t="n"/>
      <c r="H982" s="19" t="n"/>
      <c r="I982" s="19" t="n"/>
      <c r="J982" s="38">
        <f>IF(C982="","",N(E982)*N(F982)+N(G982)-N(I982))</f>
        <v/>
      </c>
      <c r="K982" s="38">
        <f>IF(C982="","",IFERROR(J982*VLOOKUP(D982,Settings!$B$11:$E$18,2,0)+VLOOKUP(D982,Settings!$B$11:$E$18,3,0)+J982*VLOOKUP(D982,Settings!$B$11:$E$18,4,0),0))</f>
        <v/>
      </c>
      <c r="L982" s="38">
        <f>IF(C982="","",N(E982)*IFERROR(VLOOKUP(C982,Products!$B$7:$E$156,4,0),0))</f>
        <v/>
      </c>
      <c r="M982" s="38">
        <f>IF(C982="","",J982-K982-L982-N(H982))</f>
        <v/>
      </c>
      <c r="N982" s="51">
        <f>IF(OR(C982="",N(J982)=0),"",M982/J982)</f>
        <v/>
      </c>
    </row>
    <row r="983" hidden="1">
      <c r="B983" s="53" t="n"/>
      <c r="C983" s="13" t="n"/>
      <c r="D983" s="13" t="n"/>
      <c r="E983" s="14" t="n"/>
      <c r="F983" s="19" t="n"/>
      <c r="G983" s="19" t="n"/>
      <c r="H983" s="19" t="n"/>
      <c r="I983" s="19" t="n"/>
      <c r="J983" s="38">
        <f>IF(C983="","",N(E983)*N(F983)+N(G983)-N(I983))</f>
        <v/>
      </c>
      <c r="K983" s="38">
        <f>IF(C983="","",IFERROR(J983*VLOOKUP(D983,Settings!$B$11:$E$18,2,0)+VLOOKUP(D983,Settings!$B$11:$E$18,3,0)+J983*VLOOKUP(D983,Settings!$B$11:$E$18,4,0),0))</f>
        <v/>
      </c>
      <c r="L983" s="38">
        <f>IF(C983="","",N(E983)*IFERROR(VLOOKUP(C983,Products!$B$7:$E$156,4,0),0))</f>
        <v/>
      </c>
      <c r="M983" s="38">
        <f>IF(C983="","",J983-K983-L983-N(H983))</f>
        <v/>
      </c>
      <c r="N983" s="51">
        <f>IF(OR(C983="",N(J983)=0),"",M983/J983)</f>
        <v/>
      </c>
    </row>
    <row r="984" hidden="1">
      <c r="B984" s="53" t="n"/>
      <c r="C984" s="13" t="n"/>
      <c r="D984" s="13" t="n"/>
      <c r="E984" s="14" t="n"/>
      <c r="F984" s="19" t="n"/>
      <c r="G984" s="19" t="n"/>
      <c r="H984" s="19" t="n"/>
      <c r="I984" s="19" t="n"/>
      <c r="J984" s="38">
        <f>IF(C984="","",N(E984)*N(F984)+N(G984)-N(I984))</f>
        <v/>
      </c>
      <c r="K984" s="38">
        <f>IF(C984="","",IFERROR(J984*VLOOKUP(D984,Settings!$B$11:$E$18,2,0)+VLOOKUP(D984,Settings!$B$11:$E$18,3,0)+J984*VLOOKUP(D984,Settings!$B$11:$E$18,4,0),0))</f>
        <v/>
      </c>
      <c r="L984" s="38">
        <f>IF(C984="","",N(E984)*IFERROR(VLOOKUP(C984,Products!$B$7:$E$156,4,0),0))</f>
        <v/>
      </c>
      <c r="M984" s="38">
        <f>IF(C984="","",J984-K984-L984-N(H984))</f>
        <v/>
      </c>
      <c r="N984" s="51">
        <f>IF(OR(C984="",N(J984)=0),"",M984/J984)</f>
        <v/>
      </c>
    </row>
    <row r="985" hidden="1">
      <c r="B985" s="53" t="n"/>
      <c r="C985" s="13" t="n"/>
      <c r="D985" s="13" t="n"/>
      <c r="E985" s="14" t="n"/>
      <c r="F985" s="19" t="n"/>
      <c r="G985" s="19" t="n"/>
      <c r="H985" s="19" t="n"/>
      <c r="I985" s="19" t="n"/>
      <c r="J985" s="38">
        <f>IF(C985="","",N(E985)*N(F985)+N(G985)-N(I985))</f>
        <v/>
      </c>
      <c r="K985" s="38">
        <f>IF(C985="","",IFERROR(J985*VLOOKUP(D985,Settings!$B$11:$E$18,2,0)+VLOOKUP(D985,Settings!$B$11:$E$18,3,0)+J985*VLOOKUP(D985,Settings!$B$11:$E$18,4,0),0))</f>
        <v/>
      </c>
      <c r="L985" s="38">
        <f>IF(C985="","",N(E985)*IFERROR(VLOOKUP(C985,Products!$B$7:$E$156,4,0),0))</f>
        <v/>
      </c>
      <c r="M985" s="38">
        <f>IF(C985="","",J985-K985-L985-N(H985))</f>
        <v/>
      </c>
      <c r="N985" s="51">
        <f>IF(OR(C985="",N(J985)=0),"",M985/J985)</f>
        <v/>
      </c>
    </row>
    <row r="986" hidden="1">
      <c r="B986" s="53" t="n"/>
      <c r="C986" s="13" t="n"/>
      <c r="D986" s="13" t="n"/>
      <c r="E986" s="14" t="n"/>
      <c r="F986" s="19" t="n"/>
      <c r="G986" s="19" t="n"/>
      <c r="H986" s="19" t="n"/>
      <c r="I986" s="19" t="n"/>
      <c r="J986" s="38">
        <f>IF(C986="","",N(E986)*N(F986)+N(G986)-N(I986))</f>
        <v/>
      </c>
      <c r="K986" s="38">
        <f>IF(C986="","",IFERROR(J986*VLOOKUP(D986,Settings!$B$11:$E$18,2,0)+VLOOKUP(D986,Settings!$B$11:$E$18,3,0)+J986*VLOOKUP(D986,Settings!$B$11:$E$18,4,0),0))</f>
        <v/>
      </c>
      <c r="L986" s="38">
        <f>IF(C986="","",N(E986)*IFERROR(VLOOKUP(C986,Products!$B$7:$E$156,4,0),0))</f>
        <v/>
      </c>
      <c r="M986" s="38">
        <f>IF(C986="","",J986-K986-L986-N(H986))</f>
        <v/>
      </c>
      <c r="N986" s="51">
        <f>IF(OR(C986="",N(J986)=0),"",M986/J986)</f>
        <v/>
      </c>
    </row>
    <row r="987" hidden="1">
      <c r="B987" s="53" t="n"/>
      <c r="C987" s="13" t="n"/>
      <c r="D987" s="13" t="n"/>
      <c r="E987" s="14" t="n"/>
      <c r="F987" s="19" t="n"/>
      <c r="G987" s="19" t="n"/>
      <c r="H987" s="19" t="n"/>
      <c r="I987" s="19" t="n"/>
      <c r="J987" s="38">
        <f>IF(C987="","",N(E987)*N(F987)+N(G987)-N(I987))</f>
        <v/>
      </c>
      <c r="K987" s="38">
        <f>IF(C987="","",IFERROR(J987*VLOOKUP(D987,Settings!$B$11:$E$18,2,0)+VLOOKUP(D987,Settings!$B$11:$E$18,3,0)+J987*VLOOKUP(D987,Settings!$B$11:$E$18,4,0),0))</f>
        <v/>
      </c>
      <c r="L987" s="38">
        <f>IF(C987="","",N(E987)*IFERROR(VLOOKUP(C987,Products!$B$7:$E$156,4,0),0))</f>
        <v/>
      </c>
      <c r="M987" s="38">
        <f>IF(C987="","",J987-K987-L987-N(H987))</f>
        <v/>
      </c>
      <c r="N987" s="51">
        <f>IF(OR(C987="",N(J987)=0),"",M987/J987)</f>
        <v/>
      </c>
    </row>
    <row r="988" hidden="1">
      <c r="B988" s="53" t="n"/>
      <c r="C988" s="13" t="n"/>
      <c r="D988" s="13" t="n"/>
      <c r="E988" s="14" t="n"/>
      <c r="F988" s="19" t="n"/>
      <c r="G988" s="19" t="n"/>
      <c r="H988" s="19" t="n"/>
      <c r="I988" s="19" t="n"/>
      <c r="J988" s="38">
        <f>IF(C988="","",N(E988)*N(F988)+N(G988)-N(I988))</f>
        <v/>
      </c>
      <c r="K988" s="38">
        <f>IF(C988="","",IFERROR(J988*VLOOKUP(D988,Settings!$B$11:$E$18,2,0)+VLOOKUP(D988,Settings!$B$11:$E$18,3,0)+J988*VLOOKUP(D988,Settings!$B$11:$E$18,4,0),0))</f>
        <v/>
      </c>
      <c r="L988" s="38">
        <f>IF(C988="","",N(E988)*IFERROR(VLOOKUP(C988,Products!$B$7:$E$156,4,0),0))</f>
        <v/>
      </c>
      <c r="M988" s="38">
        <f>IF(C988="","",J988-K988-L988-N(H988))</f>
        <v/>
      </c>
      <c r="N988" s="51">
        <f>IF(OR(C988="",N(J988)=0),"",M988/J988)</f>
        <v/>
      </c>
    </row>
    <row r="989" hidden="1">
      <c r="B989" s="53" t="n"/>
      <c r="C989" s="13" t="n"/>
      <c r="D989" s="13" t="n"/>
      <c r="E989" s="14" t="n"/>
      <c r="F989" s="19" t="n"/>
      <c r="G989" s="19" t="n"/>
      <c r="H989" s="19" t="n"/>
      <c r="I989" s="19" t="n"/>
      <c r="J989" s="38">
        <f>IF(C989="","",N(E989)*N(F989)+N(G989)-N(I989))</f>
        <v/>
      </c>
      <c r="K989" s="38">
        <f>IF(C989="","",IFERROR(J989*VLOOKUP(D989,Settings!$B$11:$E$18,2,0)+VLOOKUP(D989,Settings!$B$11:$E$18,3,0)+J989*VLOOKUP(D989,Settings!$B$11:$E$18,4,0),0))</f>
        <v/>
      </c>
      <c r="L989" s="38">
        <f>IF(C989="","",N(E989)*IFERROR(VLOOKUP(C989,Products!$B$7:$E$156,4,0),0))</f>
        <v/>
      </c>
      <c r="M989" s="38">
        <f>IF(C989="","",J989-K989-L989-N(H989))</f>
        <v/>
      </c>
      <c r="N989" s="51">
        <f>IF(OR(C989="",N(J989)=0),"",M989/J989)</f>
        <v/>
      </c>
    </row>
    <row r="990" hidden="1">
      <c r="B990" s="53" t="n"/>
      <c r="C990" s="13" t="n"/>
      <c r="D990" s="13" t="n"/>
      <c r="E990" s="14" t="n"/>
      <c r="F990" s="19" t="n"/>
      <c r="G990" s="19" t="n"/>
      <c r="H990" s="19" t="n"/>
      <c r="I990" s="19" t="n"/>
      <c r="J990" s="38">
        <f>IF(C990="","",N(E990)*N(F990)+N(G990)-N(I990))</f>
        <v/>
      </c>
      <c r="K990" s="38">
        <f>IF(C990="","",IFERROR(J990*VLOOKUP(D990,Settings!$B$11:$E$18,2,0)+VLOOKUP(D990,Settings!$B$11:$E$18,3,0)+J990*VLOOKUP(D990,Settings!$B$11:$E$18,4,0),0))</f>
        <v/>
      </c>
      <c r="L990" s="38">
        <f>IF(C990="","",N(E990)*IFERROR(VLOOKUP(C990,Products!$B$7:$E$156,4,0),0))</f>
        <v/>
      </c>
      <c r="M990" s="38">
        <f>IF(C990="","",J990-K990-L990-N(H990))</f>
        <v/>
      </c>
      <c r="N990" s="51">
        <f>IF(OR(C990="",N(J990)=0),"",M990/J990)</f>
        <v/>
      </c>
    </row>
    <row r="991" hidden="1">
      <c r="B991" s="53" t="n"/>
      <c r="C991" s="13" t="n"/>
      <c r="D991" s="13" t="n"/>
      <c r="E991" s="14" t="n"/>
      <c r="F991" s="19" t="n"/>
      <c r="G991" s="19" t="n"/>
      <c r="H991" s="19" t="n"/>
      <c r="I991" s="19" t="n"/>
      <c r="J991" s="38">
        <f>IF(C991="","",N(E991)*N(F991)+N(G991)-N(I991))</f>
        <v/>
      </c>
      <c r="K991" s="38">
        <f>IF(C991="","",IFERROR(J991*VLOOKUP(D991,Settings!$B$11:$E$18,2,0)+VLOOKUP(D991,Settings!$B$11:$E$18,3,0)+J991*VLOOKUP(D991,Settings!$B$11:$E$18,4,0),0))</f>
        <v/>
      </c>
      <c r="L991" s="38">
        <f>IF(C991="","",N(E991)*IFERROR(VLOOKUP(C991,Products!$B$7:$E$156,4,0),0))</f>
        <v/>
      </c>
      <c r="M991" s="38">
        <f>IF(C991="","",J991-K991-L991-N(H991))</f>
        <v/>
      </c>
      <c r="N991" s="51">
        <f>IF(OR(C991="",N(J991)=0),"",M991/J991)</f>
        <v/>
      </c>
    </row>
    <row r="992" hidden="1">
      <c r="B992" s="53" t="n"/>
      <c r="C992" s="13" t="n"/>
      <c r="D992" s="13" t="n"/>
      <c r="E992" s="14" t="n"/>
      <c r="F992" s="19" t="n"/>
      <c r="G992" s="19" t="n"/>
      <c r="H992" s="19" t="n"/>
      <c r="I992" s="19" t="n"/>
      <c r="J992" s="38">
        <f>IF(C992="","",N(E992)*N(F992)+N(G992)-N(I992))</f>
        <v/>
      </c>
      <c r="K992" s="38">
        <f>IF(C992="","",IFERROR(J992*VLOOKUP(D992,Settings!$B$11:$E$18,2,0)+VLOOKUP(D992,Settings!$B$11:$E$18,3,0)+J992*VLOOKUP(D992,Settings!$B$11:$E$18,4,0),0))</f>
        <v/>
      </c>
      <c r="L992" s="38">
        <f>IF(C992="","",N(E992)*IFERROR(VLOOKUP(C992,Products!$B$7:$E$156,4,0),0))</f>
        <v/>
      </c>
      <c r="M992" s="38">
        <f>IF(C992="","",J992-K992-L992-N(H992))</f>
        <v/>
      </c>
      <c r="N992" s="51">
        <f>IF(OR(C992="",N(J992)=0),"",M992/J992)</f>
        <v/>
      </c>
    </row>
    <row r="993" hidden="1">
      <c r="B993" s="53" t="n"/>
      <c r="C993" s="13" t="n"/>
      <c r="D993" s="13" t="n"/>
      <c r="E993" s="14" t="n"/>
      <c r="F993" s="19" t="n"/>
      <c r="G993" s="19" t="n"/>
      <c r="H993" s="19" t="n"/>
      <c r="I993" s="19" t="n"/>
      <c r="J993" s="38">
        <f>IF(C993="","",N(E993)*N(F993)+N(G993)-N(I993))</f>
        <v/>
      </c>
      <c r="K993" s="38">
        <f>IF(C993="","",IFERROR(J993*VLOOKUP(D993,Settings!$B$11:$E$18,2,0)+VLOOKUP(D993,Settings!$B$11:$E$18,3,0)+J993*VLOOKUP(D993,Settings!$B$11:$E$18,4,0),0))</f>
        <v/>
      </c>
      <c r="L993" s="38">
        <f>IF(C993="","",N(E993)*IFERROR(VLOOKUP(C993,Products!$B$7:$E$156,4,0),0))</f>
        <v/>
      </c>
      <c r="M993" s="38">
        <f>IF(C993="","",J993-K993-L993-N(H993))</f>
        <v/>
      </c>
      <c r="N993" s="51">
        <f>IF(OR(C993="",N(J993)=0),"",M993/J993)</f>
        <v/>
      </c>
    </row>
    <row r="994" hidden="1">
      <c r="B994" s="53" t="n"/>
      <c r="C994" s="13" t="n"/>
      <c r="D994" s="13" t="n"/>
      <c r="E994" s="14" t="n"/>
      <c r="F994" s="19" t="n"/>
      <c r="G994" s="19" t="n"/>
      <c r="H994" s="19" t="n"/>
      <c r="I994" s="19" t="n"/>
      <c r="J994" s="38">
        <f>IF(C994="","",N(E994)*N(F994)+N(G994)-N(I994))</f>
        <v/>
      </c>
      <c r="K994" s="38">
        <f>IF(C994="","",IFERROR(J994*VLOOKUP(D994,Settings!$B$11:$E$18,2,0)+VLOOKUP(D994,Settings!$B$11:$E$18,3,0)+J994*VLOOKUP(D994,Settings!$B$11:$E$18,4,0),0))</f>
        <v/>
      </c>
      <c r="L994" s="38">
        <f>IF(C994="","",N(E994)*IFERROR(VLOOKUP(C994,Products!$B$7:$E$156,4,0),0))</f>
        <v/>
      </c>
      <c r="M994" s="38">
        <f>IF(C994="","",J994-K994-L994-N(H994))</f>
        <v/>
      </c>
      <c r="N994" s="51">
        <f>IF(OR(C994="",N(J994)=0),"",M994/J994)</f>
        <v/>
      </c>
    </row>
    <row r="995" hidden="1">
      <c r="B995" s="53" t="n"/>
      <c r="C995" s="13" t="n"/>
      <c r="D995" s="13" t="n"/>
      <c r="E995" s="14" t="n"/>
      <c r="F995" s="19" t="n"/>
      <c r="G995" s="19" t="n"/>
      <c r="H995" s="19" t="n"/>
      <c r="I995" s="19" t="n"/>
      <c r="J995" s="38">
        <f>IF(C995="","",N(E995)*N(F995)+N(G995)-N(I995))</f>
        <v/>
      </c>
      <c r="K995" s="38">
        <f>IF(C995="","",IFERROR(J995*VLOOKUP(D995,Settings!$B$11:$E$18,2,0)+VLOOKUP(D995,Settings!$B$11:$E$18,3,0)+J995*VLOOKUP(D995,Settings!$B$11:$E$18,4,0),0))</f>
        <v/>
      </c>
      <c r="L995" s="38">
        <f>IF(C995="","",N(E995)*IFERROR(VLOOKUP(C995,Products!$B$7:$E$156,4,0),0))</f>
        <v/>
      </c>
      <c r="M995" s="38">
        <f>IF(C995="","",J995-K995-L995-N(H995))</f>
        <v/>
      </c>
      <c r="N995" s="51">
        <f>IF(OR(C995="",N(J995)=0),"",M995/J995)</f>
        <v/>
      </c>
    </row>
    <row r="996" hidden="1">
      <c r="B996" s="53" t="n"/>
      <c r="C996" s="13" t="n"/>
      <c r="D996" s="13" t="n"/>
      <c r="E996" s="14" t="n"/>
      <c r="F996" s="19" t="n"/>
      <c r="G996" s="19" t="n"/>
      <c r="H996" s="19" t="n"/>
      <c r="I996" s="19" t="n"/>
      <c r="J996" s="38">
        <f>IF(C996="","",N(E996)*N(F996)+N(G996)-N(I996))</f>
        <v/>
      </c>
      <c r="K996" s="38">
        <f>IF(C996="","",IFERROR(J996*VLOOKUP(D996,Settings!$B$11:$E$18,2,0)+VLOOKUP(D996,Settings!$B$11:$E$18,3,0)+J996*VLOOKUP(D996,Settings!$B$11:$E$18,4,0),0))</f>
        <v/>
      </c>
      <c r="L996" s="38">
        <f>IF(C996="","",N(E996)*IFERROR(VLOOKUP(C996,Products!$B$7:$E$156,4,0),0))</f>
        <v/>
      </c>
      <c r="M996" s="38">
        <f>IF(C996="","",J996-K996-L996-N(H996))</f>
        <v/>
      </c>
      <c r="N996" s="51">
        <f>IF(OR(C996="",N(J996)=0),"",M996/J996)</f>
        <v/>
      </c>
    </row>
    <row r="997" hidden="1">
      <c r="B997" s="53" t="n"/>
      <c r="C997" s="13" t="n"/>
      <c r="D997" s="13" t="n"/>
      <c r="E997" s="14" t="n"/>
      <c r="F997" s="19" t="n"/>
      <c r="G997" s="19" t="n"/>
      <c r="H997" s="19" t="n"/>
      <c r="I997" s="19" t="n"/>
      <c r="J997" s="38">
        <f>IF(C997="","",N(E997)*N(F997)+N(G997)-N(I997))</f>
        <v/>
      </c>
      <c r="K997" s="38">
        <f>IF(C997="","",IFERROR(J997*VLOOKUP(D997,Settings!$B$11:$E$18,2,0)+VLOOKUP(D997,Settings!$B$11:$E$18,3,0)+J997*VLOOKUP(D997,Settings!$B$11:$E$18,4,0),0))</f>
        <v/>
      </c>
      <c r="L997" s="38">
        <f>IF(C997="","",N(E997)*IFERROR(VLOOKUP(C997,Products!$B$7:$E$156,4,0),0))</f>
        <v/>
      </c>
      <c r="M997" s="38">
        <f>IF(C997="","",J997-K997-L997-N(H997))</f>
        <v/>
      </c>
      <c r="N997" s="51">
        <f>IF(OR(C997="",N(J997)=0),"",M997/J997)</f>
        <v/>
      </c>
    </row>
    <row r="998" hidden="1">
      <c r="B998" s="53" t="n"/>
      <c r="C998" s="13" t="n"/>
      <c r="D998" s="13" t="n"/>
      <c r="E998" s="14" t="n"/>
      <c r="F998" s="19" t="n"/>
      <c r="G998" s="19" t="n"/>
      <c r="H998" s="19" t="n"/>
      <c r="I998" s="19" t="n"/>
      <c r="J998" s="38">
        <f>IF(C998="","",N(E998)*N(F998)+N(G998)-N(I998))</f>
        <v/>
      </c>
      <c r="K998" s="38">
        <f>IF(C998="","",IFERROR(J998*VLOOKUP(D998,Settings!$B$11:$E$18,2,0)+VLOOKUP(D998,Settings!$B$11:$E$18,3,0)+J998*VLOOKUP(D998,Settings!$B$11:$E$18,4,0),0))</f>
        <v/>
      </c>
      <c r="L998" s="38">
        <f>IF(C998="","",N(E998)*IFERROR(VLOOKUP(C998,Products!$B$7:$E$156,4,0),0))</f>
        <v/>
      </c>
      <c r="M998" s="38">
        <f>IF(C998="","",J998-K998-L998-N(H998))</f>
        <v/>
      </c>
      <c r="N998" s="51">
        <f>IF(OR(C998="",N(J998)=0),"",M998/J998)</f>
        <v/>
      </c>
    </row>
    <row r="999" hidden="1">
      <c r="B999" s="53" t="n"/>
      <c r="C999" s="13" t="n"/>
      <c r="D999" s="13" t="n"/>
      <c r="E999" s="14" t="n"/>
      <c r="F999" s="19" t="n"/>
      <c r="G999" s="19" t="n"/>
      <c r="H999" s="19" t="n"/>
      <c r="I999" s="19" t="n"/>
      <c r="J999" s="38">
        <f>IF(C999="","",N(E999)*N(F999)+N(G999)-N(I999))</f>
        <v/>
      </c>
      <c r="K999" s="38">
        <f>IF(C999="","",IFERROR(J999*VLOOKUP(D999,Settings!$B$11:$E$18,2,0)+VLOOKUP(D999,Settings!$B$11:$E$18,3,0)+J999*VLOOKUP(D999,Settings!$B$11:$E$18,4,0),0))</f>
        <v/>
      </c>
      <c r="L999" s="38">
        <f>IF(C999="","",N(E999)*IFERROR(VLOOKUP(C999,Products!$B$7:$E$156,4,0),0))</f>
        <v/>
      </c>
      <c r="M999" s="38">
        <f>IF(C999="","",J999-K999-L999-N(H999))</f>
        <v/>
      </c>
      <c r="N999" s="51">
        <f>IF(OR(C999="",N(J999)=0),"",M999/J999)</f>
        <v/>
      </c>
    </row>
    <row r="1000" hidden="1">
      <c r="B1000" s="53" t="n"/>
      <c r="C1000" s="13" t="n"/>
      <c r="D1000" s="13" t="n"/>
      <c r="E1000" s="14" t="n"/>
      <c r="F1000" s="19" t="n"/>
      <c r="G1000" s="19" t="n"/>
      <c r="H1000" s="19" t="n"/>
      <c r="I1000" s="19" t="n"/>
      <c r="J1000" s="38">
        <f>IF(C1000="","",N(E1000)*N(F1000)+N(G1000)-N(I1000))</f>
        <v/>
      </c>
      <c r="K1000" s="38">
        <f>IF(C1000="","",IFERROR(J1000*VLOOKUP(D1000,Settings!$B$11:$E$18,2,0)+VLOOKUP(D1000,Settings!$B$11:$E$18,3,0)+J1000*VLOOKUP(D1000,Settings!$B$11:$E$18,4,0),0))</f>
        <v/>
      </c>
      <c r="L1000" s="38">
        <f>IF(C1000="","",N(E1000)*IFERROR(VLOOKUP(C1000,Products!$B$7:$E$156,4,0),0))</f>
        <v/>
      </c>
      <c r="M1000" s="38">
        <f>IF(C1000="","",J1000-K1000-L1000-N(H1000))</f>
        <v/>
      </c>
      <c r="N1000" s="51">
        <f>IF(OR(C1000="",N(J1000)=0),"",M1000/J1000)</f>
        <v/>
      </c>
    </row>
    <row r="1001" hidden="1">
      <c r="B1001" s="53" t="n"/>
      <c r="C1001" s="13" t="n"/>
      <c r="D1001" s="13" t="n"/>
      <c r="E1001" s="14" t="n"/>
      <c r="F1001" s="19" t="n"/>
      <c r="G1001" s="19" t="n"/>
      <c r="H1001" s="19" t="n"/>
      <c r="I1001" s="19" t="n"/>
      <c r="J1001" s="38">
        <f>IF(C1001="","",N(E1001)*N(F1001)+N(G1001)-N(I1001))</f>
        <v/>
      </c>
      <c r="K1001" s="38">
        <f>IF(C1001="","",IFERROR(J1001*VLOOKUP(D1001,Settings!$B$11:$E$18,2,0)+VLOOKUP(D1001,Settings!$B$11:$E$18,3,0)+J1001*VLOOKUP(D1001,Settings!$B$11:$E$18,4,0),0))</f>
        <v/>
      </c>
      <c r="L1001" s="38">
        <f>IF(C1001="","",N(E1001)*IFERROR(VLOOKUP(C1001,Products!$B$7:$E$156,4,0),0))</f>
        <v/>
      </c>
      <c r="M1001" s="38">
        <f>IF(C1001="","",J1001-K1001-L1001-N(H1001))</f>
        <v/>
      </c>
      <c r="N1001" s="51">
        <f>IF(OR(C1001="",N(J1001)=0),"",M1001/J1001)</f>
        <v/>
      </c>
    </row>
    <row r="1002" hidden="1">
      <c r="B1002" s="53" t="n"/>
      <c r="C1002" s="13" t="n"/>
      <c r="D1002" s="13" t="n"/>
      <c r="E1002" s="14" t="n"/>
      <c r="F1002" s="19" t="n"/>
      <c r="G1002" s="19" t="n"/>
      <c r="H1002" s="19" t="n"/>
      <c r="I1002" s="19" t="n"/>
      <c r="J1002" s="38">
        <f>IF(C1002="","",N(E1002)*N(F1002)+N(G1002)-N(I1002))</f>
        <v/>
      </c>
      <c r="K1002" s="38">
        <f>IF(C1002="","",IFERROR(J1002*VLOOKUP(D1002,Settings!$B$11:$E$18,2,0)+VLOOKUP(D1002,Settings!$B$11:$E$18,3,0)+J1002*VLOOKUP(D1002,Settings!$B$11:$E$18,4,0),0))</f>
        <v/>
      </c>
      <c r="L1002" s="38">
        <f>IF(C1002="","",N(E1002)*IFERROR(VLOOKUP(C1002,Products!$B$7:$E$156,4,0),0))</f>
        <v/>
      </c>
      <c r="M1002" s="38">
        <f>IF(C1002="","",J1002-K1002-L1002-N(H1002))</f>
        <v/>
      </c>
      <c r="N1002" s="51">
        <f>IF(OR(C1002="",N(J1002)=0),"",M1002/J1002)</f>
        <v/>
      </c>
    </row>
    <row r="1003" hidden="1">
      <c r="B1003" s="53" t="n"/>
      <c r="C1003" s="13" t="n"/>
      <c r="D1003" s="13" t="n"/>
      <c r="E1003" s="14" t="n"/>
      <c r="F1003" s="19" t="n"/>
      <c r="G1003" s="19" t="n"/>
      <c r="H1003" s="19" t="n"/>
      <c r="I1003" s="19" t="n"/>
      <c r="J1003" s="38">
        <f>IF(C1003="","",N(E1003)*N(F1003)+N(G1003)-N(I1003))</f>
        <v/>
      </c>
      <c r="K1003" s="38">
        <f>IF(C1003="","",IFERROR(J1003*VLOOKUP(D1003,Settings!$B$11:$E$18,2,0)+VLOOKUP(D1003,Settings!$B$11:$E$18,3,0)+J1003*VLOOKUP(D1003,Settings!$B$11:$E$18,4,0),0))</f>
        <v/>
      </c>
      <c r="L1003" s="38">
        <f>IF(C1003="","",N(E1003)*IFERROR(VLOOKUP(C1003,Products!$B$7:$E$156,4,0),0))</f>
        <v/>
      </c>
      <c r="M1003" s="38">
        <f>IF(C1003="","",J1003-K1003-L1003-N(H1003))</f>
        <v/>
      </c>
      <c r="N1003" s="51">
        <f>IF(OR(C1003="",N(J1003)=0),"",M1003/J1003)</f>
        <v/>
      </c>
    </row>
    <row r="1004" hidden="1">
      <c r="B1004" s="53" t="n"/>
      <c r="C1004" s="13" t="n"/>
      <c r="D1004" s="13" t="n"/>
      <c r="E1004" s="14" t="n"/>
      <c r="F1004" s="19" t="n"/>
      <c r="G1004" s="19" t="n"/>
      <c r="H1004" s="19" t="n"/>
      <c r="I1004" s="19" t="n"/>
      <c r="J1004" s="38">
        <f>IF(C1004="","",N(E1004)*N(F1004)+N(G1004)-N(I1004))</f>
        <v/>
      </c>
      <c r="K1004" s="38">
        <f>IF(C1004="","",IFERROR(J1004*VLOOKUP(D1004,Settings!$B$11:$E$18,2,0)+VLOOKUP(D1004,Settings!$B$11:$E$18,3,0)+J1004*VLOOKUP(D1004,Settings!$B$11:$E$18,4,0),0))</f>
        <v/>
      </c>
      <c r="L1004" s="38">
        <f>IF(C1004="","",N(E1004)*IFERROR(VLOOKUP(C1004,Products!$B$7:$E$156,4,0),0))</f>
        <v/>
      </c>
      <c r="M1004" s="38">
        <f>IF(C1004="","",J1004-K1004-L1004-N(H1004))</f>
        <v/>
      </c>
      <c r="N1004" s="51">
        <f>IF(OR(C1004="",N(J1004)=0),"",M1004/J1004)</f>
        <v/>
      </c>
    </row>
    <row r="1005" hidden="1">
      <c r="B1005" s="53" t="n"/>
      <c r="C1005" s="13" t="n"/>
      <c r="D1005" s="13" t="n"/>
      <c r="E1005" s="14" t="n"/>
      <c r="F1005" s="19" t="n"/>
      <c r="G1005" s="19" t="n"/>
      <c r="H1005" s="19" t="n"/>
      <c r="I1005" s="19" t="n"/>
      <c r="J1005" s="38">
        <f>IF(C1005="","",N(E1005)*N(F1005)+N(G1005)-N(I1005))</f>
        <v/>
      </c>
      <c r="K1005" s="38">
        <f>IF(C1005="","",IFERROR(J1005*VLOOKUP(D1005,Settings!$B$11:$E$18,2,0)+VLOOKUP(D1005,Settings!$B$11:$E$18,3,0)+J1005*VLOOKUP(D1005,Settings!$B$11:$E$18,4,0),0))</f>
        <v/>
      </c>
      <c r="L1005" s="38">
        <f>IF(C1005="","",N(E1005)*IFERROR(VLOOKUP(C1005,Products!$B$7:$E$156,4,0),0))</f>
        <v/>
      </c>
      <c r="M1005" s="38">
        <f>IF(C1005="","",J1005-K1005-L1005-N(H1005))</f>
        <v/>
      </c>
      <c r="N1005" s="51">
        <f>IF(OR(C1005="",N(J1005)=0),"",M1005/J1005)</f>
        <v/>
      </c>
    </row>
    <row r="1006" hidden="1">
      <c r="B1006" s="53" t="n"/>
      <c r="C1006" s="13" t="n"/>
      <c r="D1006" s="13" t="n"/>
      <c r="E1006" s="14" t="n"/>
      <c r="F1006" s="19" t="n"/>
      <c r="G1006" s="19" t="n"/>
      <c r="H1006" s="19" t="n"/>
      <c r="I1006" s="19" t="n"/>
      <c r="J1006" s="38">
        <f>IF(C1006="","",N(E1006)*N(F1006)+N(G1006)-N(I1006))</f>
        <v/>
      </c>
      <c r="K1006" s="38">
        <f>IF(C1006="","",IFERROR(J1006*VLOOKUP(D1006,Settings!$B$11:$E$18,2,0)+VLOOKUP(D1006,Settings!$B$11:$E$18,3,0)+J1006*VLOOKUP(D1006,Settings!$B$11:$E$18,4,0),0))</f>
        <v/>
      </c>
      <c r="L1006" s="38">
        <f>IF(C1006="","",N(E1006)*IFERROR(VLOOKUP(C1006,Products!$B$7:$E$156,4,0),0))</f>
        <v/>
      </c>
      <c r="M1006" s="38">
        <f>IF(C1006="","",J1006-K1006-L1006-N(H1006))</f>
        <v/>
      </c>
      <c r="N1006" s="51">
        <f>IF(OR(C1006="",N(J1006)=0),"",M1006/J1006)</f>
        <v/>
      </c>
    </row>
    <row r="1007">
      <c r="B1007" s="12" t="inlineStr">
        <is>
          <t>TOTAL</t>
        </is>
      </c>
      <c r="E1007" s="39">
        <f>SUM(E7:E1006)</f>
        <v/>
      </c>
      <c r="J1007" s="40">
        <f>SUM(J7:J1006)</f>
        <v/>
      </c>
      <c r="K1007" s="40">
        <f>SUM(K7:K1006)</f>
        <v/>
      </c>
      <c r="L1007" s="40">
        <f>SUM(L7:L1006)</f>
        <v/>
      </c>
      <c r="M1007" s="40">
        <f>SUM(M7:M1006)</f>
        <v/>
      </c>
    </row>
  </sheetData>
  <conditionalFormatting sqref="M7:M1006">
    <cfRule type="cellIs" priority="1" operator="lessThan" dxfId="0">
      <formula>0</formula>
    </cfRule>
  </conditionalFormatting>
  <dataValidations count="2">
    <dataValidation sqref="C7:C1006" showDropDown="0" showInputMessage="0" showErrorMessage="0" allowBlank="1" type="list">
      <formula1>=Products!$B$7:$B$156</formula1>
    </dataValidation>
    <dataValidation sqref="D7:D1006" showDropDown="0" showInputMessage="0" showErrorMessage="0" allowBlank="1" type="list">
      <formula1>=Settings!$B$11:$B$18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Online Seller Inventory &amp; Profit Tracker (Free Lite)</dc:title>
  <dcterms:created xmlns:dcterms="http://purl.org/dc/terms/" xmlns:xsi="http://www.w3.org/2001/XMLSchema-instance" xsi:type="dcterms:W3CDTF">2026-10-23T17:40:01Z</dcterms:created>
  <dcterms:modified xmlns:dcterms="http://purl.org/dc/terms/" xmlns:xsi="http://www.w3.org/2001/XMLSchema-instance" xsi:type="dcterms:W3CDTF">2026-10-23T19:02:14Z</dcterms:modified>
</cp:coreProperties>
</file>