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Upgrade to Full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Applications" sheetId="5" state="visible" r:id="rId5"/>
    <sheet xmlns:r="http://schemas.openxmlformats.org/officeDocument/2006/relationships" name="Interview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$#,##0;[Red]-$#,##0"/>
    <numFmt numFmtId="166" formatCode="0.0%"/>
    <numFmt numFmtId="167" formatCode="d mmm"/>
    <numFmt numFmtId="168" formatCode="+0;[Red]-0;0"/>
  </numFmts>
  <fonts count="14">
    <font>
      <name val="Calibri"/>
      <family val="2"/>
      <color theme="1"/>
      <sz val="11"/>
      <scheme val="minor"/>
    </font>
    <font>
      <b val="1"/>
      <color rgb="001F3A5F"/>
      <sz val="18"/>
    </font>
    <font>
      <i val="1"/>
      <color rgb="00667085"/>
      <sz val="10"/>
    </font>
    <font>
      <b val="1"/>
      <color rgb="00B42318"/>
    </font>
    <font>
      <b val="1"/>
    </font>
    <font>
      <b val="1"/>
      <color rgb="00FFFFFF"/>
      <sz val="12"/>
    </font>
    <font>
      <b val="1"/>
      <color rgb="00FFFFFF"/>
    </font>
    <font>
      <b val="1"/>
      <color rgb="007C3AED"/>
      <sz val="12"/>
    </font>
    <font>
      <b val="1"/>
      <color rgb="00FFFFFF"/>
      <sz val="10"/>
    </font>
    <font>
      <b val="1"/>
      <color rgb="001F3A5F"/>
      <sz val="12"/>
    </font>
    <font>
      <color rgb="00667085"/>
    </font>
    <font>
      <i val="1"/>
      <color rgb="00667085"/>
    </font>
    <font>
      <b val="1"/>
      <color rgb="00FFFFFF"/>
      <sz val="14"/>
    </font>
    <font>
      <b val="1"/>
      <color rgb="001F3A5F"/>
    </font>
  </fonts>
  <fills count="10">
    <fill>
      <patternFill/>
    </fill>
    <fill>
      <patternFill patternType="gray125"/>
    </fill>
    <fill>
      <patternFill patternType="solid">
        <fgColor rgb="00FEE4E2"/>
      </patternFill>
    </fill>
    <fill>
      <patternFill patternType="solid">
        <fgColor rgb="00FFF4CC"/>
      </patternFill>
    </fill>
    <fill>
      <patternFill patternType="solid">
        <fgColor rgb="002A9D8F"/>
      </patternFill>
    </fill>
    <fill>
      <patternFill patternType="solid">
        <fgColor rgb="001F3A5F"/>
      </patternFill>
    </fill>
    <fill>
      <patternFill patternType="solid">
        <fgColor rgb="00E8F1F8"/>
      </patternFill>
    </fill>
    <fill>
      <patternFill patternType="solid">
        <fgColor rgb="007C3AED"/>
      </patternFill>
    </fill>
    <fill>
      <patternFill patternType="solid">
        <fgColor rgb="00B42318"/>
      </patternFill>
    </fill>
    <fill>
      <patternFill patternType="solid">
        <fgColor rgb="00F3F4F6"/>
      </patternFill>
    </fill>
  </fills>
  <borders count="5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0" fillId="3" borderId="1" pivotButton="0" quotePrefix="0" xfId="0"/>
    <xf numFmtId="0" fontId="0" fillId="6" borderId="1" pivotButton="0" quotePrefix="0" xfId="0"/>
    <xf numFmtId="0" fontId="3" fillId="2" borderId="1" pivotButton="0" quotePrefix="0" xfId="0"/>
    <xf numFmtId="0" fontId="10" fillId="0" borderId="0" pivotButton="0" quotePrefix="0" xfId="0"/>
    <xf numFmtId="0" fontId="11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0" fontId="0" fillId="3" borderId="1" applyProtection="1" pivotButton="0" quotePrefix="0" xfId="0">
      <protection locked="0" hidden="0"/>
    </xf>
    <xf numFmtId="164" fontId="0" fillId="3" borderId="1" applyProtection="1" pivotButton="0" quotePrefix="0" xfId="0">
      <protection locked="0" hidden="0"/>
    </xf>
    <xf numFmtId="1" fontId="0" fillId="3" borderId="1" applyProtection="1" pivotButton="0" quotePrefix="0" xfId="0">
      <protection locked="0" hidden="0"/>
    </xf>
    <xf numFmtId="165" fontId="0" fillId="3" borderId="1" applyProtection="1" pivotButton="0" quotePrefix="0" xfId="0">
      <protection locked="0" hidden="0"/>
    </xf>
    <xf numFmtId="0" fontId="5" fillId="4" borderId="0" pivotButton="0" quotePrefix="0" xfId="0"/>
    <xf numFmtId="0" fontId="0" fillId="0" borderId="1" pivotButton="0" quotePrefix="0" xfId="0"/>
    <xf numFmtId="0" fontId="7" fillId="0" borderId="0" pivotButton="0" quotePrefix="0" xfId="0"/>
    <xf numFmtId="0" fontId="8" fillId="7" borderId="1" applyAlignment="1" pivotButton="0" quotePrefix="0" xfId="0">
      <alignment horizontal="center"/>
    </xf>
    <xf numFmtId="0" fontId="0" fillId="0" borderId="4" pivotButton="0" quotePrefix="0" xfId="0"/>
    <xf numFmtId="0" fontId="8" fillId="5" borderId="1" applyAlignment="1" pivotButton="0" quotePrefix="0" xfId="0">
      <alignment horizontal="center"/>
    </xf>
    <xf numFmtId="0" fontId="8" fillId="4" borderId="1" applyAlignment="1" pivotButton="0" quotePrefix="0" xfId="0">
      <alignment horizontal="center"/>
    </xf>
    <xf numFmtId="0" fontId="8" fillId="8" borderId="1" applyAlignment="1" pivotButton="0" quotePrefix="0" xfId="0">
      <alignment horizontal="center"/>
    </xf>
    <xf numFmtId="1" fontId="1" fillId="6" borderId="1" applyAlignment="1" pivotButton="0" quotePrefix="0" xfId="0">
      <alignment horizontal="center" vertical="center"/>
    </xf>
    <xf numFmtId="166" fontId="1" fillId="6" borderId="1" applyAlignment="1" pivotButton="0" quotePrefix="0" xfId="0">
      <alignment horizontal="center" vertical="center"/>
    </xf>
    <xf numFmtId="0" fontId="0" fillId="4" borderId="0" pivotButton="0" quotePrefix="0" xfId="0"/>
    <xf numFmtId="0" fontId="6" fillId="5" borderId="1" applyAlignment="1" pivotButton="0" quotePrefix="0" xfId="0">
      <alignment horizontal="center" vertical="center" wrapText="1"/>
    </xf>
    <xf numFmtId="1" fontId="0" fillId="6" borderId="1" pivotButton="0" quotePrefix="0" xfId="0"/>
    <xf numFmtId="166" fontId="0" fillId="6" borderId="1" pivotButton="0" quotePrefix="0" xfId="0"/>
    <xf numFmtId="167" fontId="0" fillId="0" borderId="1" pivotButton="0" quotePrefix="0" xfId="0"/>
    <xf numFmtId="168" fontId="0" fillId="6" borderId="1" pivotButton="0" quotePrefix="0" xfId="0"/>
    <xf numFmtId="0" fontId="3" fillId="0" borderId="0" pivotButton="0" quotePrefix="0" xfId="0"/>
    <xf numFmtId="0" fontId="12" fillId="4" borderId="0" pivotButton="0" quotePrefix="0" xfId="0"/>
    <xf numFmtId="0" fontId="5" fillId="5" borderId="0" pivotButton="0" quotePrefix="0" xfId="0"/>
    <xf numFmtId="0" fontId="6" fillId="5" borderId="0" applyAlignment="1" pivotButton="0" quotePrefix="0" xfId="0">
      <alignment horizontal="center"/>
    </xf>
    <xf numFmtId="0" fontId="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center" wrapText="1"/>
    </xf>
    <xf numFmtId="0" fontId="0" fillId="9" borderId="0" applyAlignment="1" pivotButton="0" quotePrefix="0" xfId="0">
      <alignment horizontal="left" wrapText="1"/>
    </xf>
    <xf numFmtId="0" fontId="0" fillId="9" borderId="0" applyAlignment="1" pivotButton="0" quotePrefix="0" xfId="0">
      <alignment horizontal="center" wrapText="1"/>
    </xf>
    <xf numFmtId="0" fontId="13" fillId="0" borderId="0" pivotButton="0" quotePrefix="0" xfId="0"/>
    <xf numFmtId="0" fontId="3" fillId="2" borderId="1" applyProtection="1" pivotButton="0" quotePrefix="0" xfId="0">
      <protection locked="0" hidden="0"/>
    </xf>
  </cellXfs>
  <cellStyles count="1">
    <cellStyle name="Normal" xfId="0" builtinId="0" hidden="0"/>
  </cellStyles>
  <dxfs count="5">
    <dxf>
      <font>
        <b val="1"/>
        <color rgb="00B42318"/>
      </font>
    </dxf>
    <dxf>
      <font>
        <b val="1"/>
        <color rgb="00B54708"/>
      </font>
    </dxf>
    <dxf>
      <fill>
        <patternFill patternType="solid">
          <fgColor rgb="00D1FADF"/>
        </patternFill>
      </fill>
    </dxf>
    <dxf>
      <fill>
        <patternFill patternType="solid">
          <fgColor rgb="00A6F4C5"/>
        </patternFill>
      </fill>
    </dxf>
    <dxf>
      <fill>
        <patternFill patternType="solid">
          <fgColor rgb="00F2F4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calchubtemplates.lemonsqueezy.com/checkout/buy/acd8fdba-060f-4d02-9a53-9194d1a09acb" TargetMode="External" Id="rId1"/><Relationship Type="http://schemas.openxmlformats.org/officeDocument/2006/relationships/hyperlink" Target="https://calchubtemplates.lemonsqueezy.com/checkout/buy/d9ae85e8-e823-4552-bdc5-3e3fefab41e7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5" customWidth="1" min="2" max="2"/>
  </cols>
  <sheetData>
    <row r="1"/>
    <row r="2">
      <c r="B2" s="1" t="inlineStr">
        <is>
          <t>Job Application Tracker</t>
        </is>
      </c>
    </row>
    <row r="3">
      <c r="B3" s="33" t="inlineStr">
        <is>
          <t>FREE LITE VERSION · by CalcHub Templates · see the “Upgrade to Full” tab for the complete Job Application Tracker</t>
        </is>
      </c>
    </row>
    <row r="4"/>
    <row r="5">
      <c r="B5" s="3" t="inlineStr">
        <is>
          <t>HOW TO USE:</t>
        </is>
      </c>
    </row>
    <row r="6">
      <c r="B6" s="4" t="inlineStr">
        <is>
          <t>1. Settings: enter your target role, the date you started searching, a weekly application goal, how many days to wait before following up, and your target salary. Edit the Source list if you like.</t>
        </is>
      </c>
    </row>
    <row r="7">
      <c r="B7" s="4" t="inlineStr">
        <is>
          <t>2. Applications: one row per job — company, role, posting link, location, source, date applied, status (dropdown), salary range, contact, next action and an optional follow-up date.</t>
        </is>
      </c>
    </row>
    <row r="8">
      <c r="B8" s="4" t="inlineStr">
        <is>
          <t xml:space="preserve">   Days since applied and a follow-up flag calculate automatically. Offers turn green; rejected and ghosted rows turn grey.</t>
        </is>
      </c>
    </row>
    <row r="9">
      <c r="B9" s="4" t="inlineStr">
        <is>
          <t>3. Interviews: log every conversation with stage, interviewer, questions asked and whether you sent a thank-you note — gold for preparing the next round.</t>
        </is>
      </c>
    </row>
    <row r="10">
      <c r="B10" s="4" t="inlineStr">
        <is>
          <t>4. Contacts: keep your networking list with last and next touch dates.</t>
        </is>
      </c>
    </row>
    <row r="11">
      <c r="B11" s="4" t="inlineStr">
        <is>
          <t>5. Dashboard: applications sent, active processes, interviews, offers, response rate, follow-ups due, pipeline by status, response rate by source and weekly applications vs your goal.</t>
        </is>
      </c>
    </row>
    <row r="12">
      <c r="B12" s="3" t="inlineStr">
        <is>
          <t>TIPS:</t>
        </is>
      </c>
    </row>
    <row r="13">
      <c r="B13" s="4" t="inlineStr">
        <is>
          <t>• Mark an application 'Ghosted' after about 3 weeks of silence so your response rate stays honest.</t>
        </is>
      </c>
    </row>
    <row r="14">
      <c r="B14" s="4" t="inlineStr">
        <is>
          <t>• The 'By source' table shows which channel actually gets replies — spend more time there.</t>
        </is>
      </c>
    </row>
    <row r="15">
      <c r="B15" s="4" t="inlineStr">
        <is>
          <t>• Paste the posting link: job ads often disappear before the interview.</t>
        </is>
      </c>
    </row>
    <row r="16">
      <c r="B16" s="3" t="inlineStr">
        <is>
          <t>EXAMPLE DATA:</t>
        </is>
      </c>
    </row>
    <row r="17">
      <c r="B17" s="4" t="inlineStr">
        <is>
          <t>The example search (red banners) shows a designer's pipeline. Select the yellow example cells on Applications, Interviews and Contacts, press Delete, and enter your own.</t>
        </is>
      </c>
    </row>
    <row r="18"/>
    <row r="19">
      <c r="B19" s="5" t="inlineStr">
        <is>
          <t>COLOUR KEY:</t>
        </is>
      </c>
    </row>
    <row r="20">
      <c r="B20" s="6" t="inlineStr">
        <is>
          <t>Yellow cells = your inputs (type here)</t>
        </is>
      </c>
    </row>
    <row r="21">
      <c r="B21" s="7" t="inlineStr">
        <is>
          <t>Blue cells = formulas (calculated automatically — please don't type over them)</t>
        </is>
      </c>
    </row>
    <row r="22">
      <c r="B22" s="8" t="inlineStr">
        <is>
          <t>Red banner = example data. To start fresh: select the yellow example rows and press Delete (never delete whole rows/columns).</t>
        </is>
      </c>
    </row>
    <row r="23"/>
    <row r="24">
      <c r="B24" s="9" t="inlineStr">
        <is>
          <t>Works in Microsoft Excel (2010+), Google Sheets (File &gt; Import &gt; Upload) and LibreOffice. No macros.</t>
        </is>
      </c>
    </row>
    <row r="25">
      <c r="B25" s="10" t="inlineStr">
        <is>
          <t>Disclaimer: for educational planning only; not financial, tax or legal advice.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2A9D8F"/>
    <outlinePr summaryBelow="1" summaryRight="1"/>
    <pageSetUpPr/>
  </sheetPr>
  <dimension ref="B2:D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8" customWidth="1" min="3" max="3"/>
    <col width="18" customWidth="1" min="4" max="4"/>
  </cols>
  <sheetData>
    <row r="2">
      <c r="B2" s="1" t="inlineStr">
        <is>
          <t>Upgrade to the full Job Application Tracker</t>
        </is>
      </c>
    </row>
    <row r="3">
      <c r="B3" s="2" t="inlineStr">
        <is>
          <t>You are using the free lite version · CalcHub Templates · $2.99 one-time</t>
        </is>
      </c>
    </row>
    <row r="5">
      <c r="B5" s="34" t="inlineStr">
        <is>
          <t>▶ Buy the full version — $2.99 (instant download)</t>
        </is>
      </c>
    </row>
    <row r="6">
      <c r="B6" s="35" t="inlineStr">
        <is>
          <t>▶ Best value: all 30 products in the Everything Bundle — $18.99 (worth $179.50)</t>
        </is>
      </c>
    </row>
    <row r="7">
      <c r="B7" s="10" t="inlineStr">
        <is>
          <t>Secure checkout by Lemon Squeezy. Works in Excel, Google Sheets &amp; LibreOffice.</t>
        </is>
      </c>
    </row>
    <row r="9">
      <c r="B9" s="36" t="inlineStr">
        <is>
          <t>Feature</t>
        </is>
      </c>
      <c r="C9" s="36" t="inlineStr">
        <is>
          <t>Free lite</t>
        </is>
      </c>
      <c r="D9" s="36" t="inlineStr">
        <is>
          <t>Full version</t>
        </is>
      </c>
    </row>
    <row r="10">
      <c r="B10" s="37" t="inlineStr">
        <is>
          <t>Applications with status pipeline</t>
        </is>
      </c>
      <c r="C10" s="38" t="inlineStr">
        <is>
          <t>25</t>
        </is>
      </c>
      <c r="D10" s="38" t="inlineStr">
        <is>
          <t>300</t>
        </is>
      </c>
    </row>
    <row r="11">
      <c r="B11" s="39" t="inlineStr">
        <is>
          <t>Automatic follow-up flags</t>
        </is>
      </c>
      <c r="C11" s="40" t="inlineStr">
        <is>
          <t>✓</t>
        </is>
      </c>
      <c r="D11" s="40" t="inlineStr">
        <is>
          <t>✓</t>
        </is>
      </c>
    </row>
    <row r="12">
      <c r="B12" s="37" t="inlineStr">
        <is>
          <t>Interview log</t>
        </is>
      </c>
      <c r="C12" s="38" t="inlineStr">
        <is>
          <t>✓</t>
        </is>
      </c>
      <c r="D12" s="38" t="inlineStr">
        <is>
          <t>✓</t>
        </is>
      </c>
    </row>
    <row r="13">
      <c r="B13" s="39" t="inlineStr">
        <is>
          <t>Networking contacts</t>
        </is>
      </c>
      <c r="C13" s="40" t="inlineStr">
        <is>
          <t>—</t>
        </is>
      </c>
      <c r="D13" s="40" t="inlineStr">
        <is>
          <t>✓</t>
        </is>
      </c>
    </row>
    <row r="14">
      <c r="B14" s="37" t="inlineStr">
        <is>
          <t>Response rate by source &amp; weekly goal</t>
        </is>
      </c>
      <c r="C14" s="38" t="inlineStr">
        <is>
          <t>✓</t>
        </is>
      </c>
      <c r="D14" s="38" t="inlineStr">
        <is>
          <t>✓</t>
        </is>
      </c>
    </row>
    <row r="15">
      <c r="B15" s="39" t="inlineStr">
        <is>
          <t>Charts</t>
        </is>
      </c>
      <c r="C15" s="40" t="inlineStr">
        <is>
          <t>—</t>
        </is>
      </c>
      <c r="D15" s="40" t="inlineStr">
        <is>
          <t>✓</t>
        </is>
      </c>
    </row>
    <row r="16">
      <c r="B16" s="37" t="inlineStr">
        <is>
          <t>Quick-start PDF guide</t>
        </is>
      </c>
      <c r="C16" s="38" t="inlineStr">
        <is>
          <t>—</t>
        </is>
      </c>
      <c r="D16" s="38" t="inlineStr">
        <is>
          <t>✓</t>
        </is>
      </c>
    </row>
    <row r="18">
      <c r="B18" s="41" t="inlineStr">
        <is>
          <t>The full version also includes:</t>
        </is>
      </c>
    </row>
    <row r="19">
      <c r="B19" t="inlineStr">
        <is>
          <t>✓ Automatic follow-up reminders</t>
        </is>
      </c>
    </row>
    <row r="20">
      <c r="B20" t="inlineStr">
        <is>
          <t>✓ Response rate by source</t>
        </is>
      </c>
    </row>
    <row r="21">
      <c r="B21" t="inlineStr">
        <is>
          <t>✓ Interview &amp; contact logs</t>
        </is>
      </c>
    </row>
    <row r="23">
      <c r="B23" s="41" t="inlineStr">
        <is>
          <t>Full product description</t>
        </is>
      </c>
    </row>
    <row r="24" ht="62" customHeight="1">
      <c r="B24" s="4" t="inlineStr">
        <is>
          <t>Every application in one place: status pipeline, automatic follow-up flags, interview notes, networking contacts, response rate by source and weekly applications vs your goal.</t>
        </is>
      </c>
    </row>
    <row r="26">
      <c r="B26" s="10" t="inlineStr">
        <is>
          <t>Free lite version — personal use. Please share the download page rather than the file.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B24:D24"/>
  </mergeCells>
  <hyperlinks>
    <hyperlink xmlns:r="http://schemas.openxmlformats.org/officeDocument/2006/relationships" ref="B5" r:id="rId1"/>
    <hyperlink xmlns:r="http://schemas.openxmlformats.org/officeDocument/2006/relationships" ref="B6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6" customWidth="1" min="3" max="3"/>
    <col width="3" customWidth="1" min="4" max="4"/>
    <col width="22" customWidth="1" min="5" max="5"/>
    <col width="22" customWidth="1" min="6" max="6"/>
  </cols>
  <sheetData>
    <row r="1"/>
    <row r="2">
      <c r="B2" s="1" t="inlineStr">
        <is>
          <t>Job Search Settings  (Free Lite)</t>
        </is>
      </c>
    </row>
    <row r="3">
      <c r="B3" s="2" t="inlineStr">
        <is>
          <t>Your goals and dropdown lists</t>
        </is>
      </c>
    </row>
    <row r="4">
      <c r="B4" s="11" t="inlineStr">
        <is>
          <t>EXAMPLE DATA — replace the yellow cells with your own numbers</t>
        </is>
      </c>
    </row>
    <row r="5"/>
    <row r="6">
      <c r="B6" s="12" t="inlineStr">
        <is>
          <t>Your target role</t>
        </is>
      </c>
      <c r="C6" s="13" t="inlineStr">
        <is>
          <t>Product Designer</t>
        </is>
      </c>
    </row>
    <row r="7">
      <c r="B7" s="12" t="inlineStr">
        <is>
          <t>Search start date</t>
        </is>
      </c>
      <c r="C7" s="14" t="n">
        <v>46237</v>
      </c>
    </row>
    <row r="8">
      <c r="B8" s="12" t="inlineStr">
        <is>
          <t>Weekly application goal</t>
        </is>
      </c>
      <c r="C8" s="15" t="n">
        <v>8</v>
      </c>
    </row>
    <row r="9">
      <c r="B9" s="12" t="inlineStr">
        <is>
          <t>Follow up after (days)</t>
        </is>
      </c>
      <c r="C9" s="15" t="n">
        <v>7</v>
      </c>
    </row>
    <row r="10">
      <c r="B10" s="12" t="inlineStr">
        <is>
          <t>Target salary</t>
        </is>
      </c>
      <c r="C10" s="16" t="n">
        <v>95000</v>
      </c>
    </row>
    <row r="11"/>
    <row r="12">
      <c r="E12" s="17" t="inlineStr">
        <is>
          <t>STATUS (pipeline order)</t>
        </is>
      </c>
      <c r="F12" s="17" t="inlineStr">
        <is>
          <t>SOURCE</t>
        </is>
      </c>
    </row>
    <row r="13">
      <c r="E13" s="18" t="inlineStr">
        <is>
          <t>Saved</t>
        </is>
      </c>
      <c r="F13" s="13" t="inlineStr">
        <is>
          <t>Job board</t>
        </is>
      </c>
    </row>
    <row r="14">
      <c r="E14" s="18" t="inlineStr">
        <is>
          <t>Applied</t>
        </is>
      </c>
      <c r="F14" s="13" t="inlineStr">
        <is>
          <t>Company website</t>
        </is>
      </c>
    </row>
    <row r="15">
      <c r="E15" s="18" t="inlineStr">
        <is>
          <t>Screening</t>
        </is>
      </c>
      <c r="F15" s="13" t="inlineStr">
        <is>
          <t>Referral</t>
        </is>
      </c>
    </row>
    <row r="16">
      <c r="E16" s="18" t="inlineStr">
        <is>
          <t>Interviewing</t>
        </is>
      </c>
      <c r="F16" s="13" t="inlineStr">
        <is>
          <t>Recruiter</t>
        </is>
      </c>
    </row>
    <row r="17">
      <c r="E17" s="18" t="inlineStr">
        <is>
          <t>Final round</t>
        </is>
      </c>
      <c r="F17" s="13" t="inlineStr">
        <is>
          <t>Networking</t>
        </is>
      </c>
    </row>
    <row r="18">
      <c r="E18" s="18" t="inlineStr">
        <is>
          <t>Offer</t>
        </is>
      </c>
      <c r="F18" s="13" t="inlineStr">
        <is>
          <t>Social media</t>
        </is>
      </c>
    </row>
    <row r="19">
      <c r="E19" s="18" t="inlineStr">
        <is>
          <t>Accepted</t>
        </is>
      </c>
      <c r="F19" s="13" t="inlineStr">
        <is>
          <t>Job fair</t>
        </is>
      </c>
    </row>
    <row r="20">
      <c r="E20" s="18" t="inlineStr">
        <is>
          <t>Rejected</t>
        </is>
      </c>
      <c r="F20" s="13" t="inlineStr">
        <is>
          <t>Other</t>
        </is>
      </c>
    </row>
    <row r="21">
      <c r="E21" s="18" t="inlineStr">
        <is>
          <t>Withdrawn</t>
        </is>
      </c>
      <c r="F21" s="13" t="n"/>
    </row>
    <row r="22">
      <c r="E22" s="18" t="inlineStr">
        <is>
          <t>Ghosted</t>
        </is>
      </c>
      <c r="F22" s="13" t="n"/>
    </row>
    <row r="23">
      <c r="F23" s="13" t="n"/>
    </row>
    <row r="24">
      <c r="F24" s="13" t="n"/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" customWidth="1" min="1" max="1"/>
    <col width="16" customWidth="1" min="2" max="2"/>
    <col width="12" customWidth="1" min="3" max="3"/>
    <col width="12" customWidth="1" min="4" max="4"/>
    <col width="12" customWidth="1" min="5" max="5"/>
    <col width="18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/>
    <row r="2">
      <c r="B2" s="1" t="inlineStr">
        <is>
          <t>Job Search Dashboard  (Free Lite)</t>
        </is>
      </c>
    </row>
    <row r="3">
      <c r="B3" s="2" t="inlineStr">
        <is>
          <t>Your pipeline, response rate and weekly momentum</t>
        </is>
      </c>
    </row>
    <row r="4">
      <c r="B4" s="19">
        <f>"Target: "&amp;Settings!C6&amp;"  •  searching for "&amp;MAX(0,TODAY()-Settings!C7)&amp;" days"</f>
        <v/>
      </c>
    </row>
    <row r="5"/>
    <row r="6">
      <c r="B6" s="20" t="inlineStr">
        <is>
          <t>APPLICATIONS SENT</t>
        </is>
      </c>
      <c r="C6" s="21" t="n"/>
      <c r="D6" s="22" t="inlineStr">
        <is>
          <t>ACTIVE</t>
        </is>
      </c>
      <c r="E6" s="21" t="n"/>
      <c r="F6" s="22" t="inlineStr">
        <is>
          <t>INTERVIEWS</t>
        </is>
      </c>
      <c r="G6" s="21" t="n"/>
      <c r="H6" s="23" t="inlineStr">
        <is>
          <t>OFFERS</t>
        </is>
      </c>
      <c r="I6" s="21" t="n"/>
      <c r="J6" s="22" t="inlineStr">
        <is>
          <t>RESPONSE RATE</t>
        </is>
      </c>
      <c r="K6" s="21" t="n"/>
      <c r="L6" s="24" t="inlineStr">
        <is>
          <t>FOLLOW-UPS DUE</t>
        </is>
      </c>
      <c r="M6" s="21" t="n"/>
    </row>
    <row r="7" ht="34" customHeight="1">
      <c r="B7" s="25">
        <f>COUNT(Applications!G7:G306)</f>
        <v/>
      </c>
      <c r="C7" s="21" t="n"/>
      <c r="D7" s="25">
        <f>COUNTIF(Applications!$H$7:$H$306,"Screening")+COUNTIF(Applications!$H$7:$H$306,"Interviewing")+COUNTIF(Applications!$H$7:$H$306,"Final round")</f>
        <v/>
      </c>
      <c r="E7" s="21" t="n"/>
      <c r="F7" s="25">
        <f>COUNT(Interviews!B7:B206)</f>
        <v/>
      </c>
      <c r="G7" s="21" t="n"/>
      <c r="H7" s="25">
        <f>COUNTIF(Applications!$H$7:$H$306,"Offer")+COUNTIF(Applications!$H$7:$H$306,"Accepted")</f>
        <v/>
      </c>
      <c r="I7" s="21" t="n"/>
      <c r="J7" s="26">
        <f>IFERROR((B7-COUNTIF(Applications!$H$7:$H$306,"Applied")-COUNTIF(Applications!$H$7:$H$306,"Ghosted"))/B7,0)</f>
        <v/>
      </c>
      <c r="K7" s="21" t="n"/>
      <c r="L7" s="25">
        <f>COUNTIF(Applications!O7:O306,"Follow up now")</f>
        <v/>
      </c>
      <c r="M7" s="21" t="n"/>
    </row>
    <row r="8"/>
    <row r="9"/>
    <row r="10">
      <c r="B10" s="17" t="inlineStr">
        <is>
          <t>PIPELINE</t>
        </is>
      </c>
      <c r="C10" s="27" t="n"/>
      <c r="D10" s="27" t="n"/>
      <c r="F10" s="17" t="inlineStr">
        <is>
          <t>BY SOURCE</t>
        </is>
      </c>
      <c r="G10" s="27" t="n"/>
      <c r="H10" s="27" t="n"/>
      <c r="I10" s="27" t="n"/>
      <c r="K10" s="17" t="inlineStr">
        <is>
          <t>WEEKLY MOMENTUM</t>
        </is>
      </c>
      <c r="L10" s="27" t="n"/>
      <c r="M10" s="27" t="n"/>
    </row>
    <row r="11">
      <c r="B11" s="28" t="inlineStr">
        <is>
          <t>Status</t>
        </is>
      </c>
      <c r="C11" s="28" t="inlineStr">
        <is>
          <t>Count</t>
        </is>
      </c>
      <c r="D11" s="28" t="inlineStr">
        <is>
          <t>% of total</t>
        </is>
      </c>
      <c r="F11" s="28" t="inlineStr">
        <is>
          <t>Source</t>
        </is>
      </c>
      <c r="G11" s="28" t="inlineStr">
        <is>
          <t>Applied</t>
        </is>
      </c>
      <c r="H11" s="28" t="inlineStr">
        <is>
          <t>Got response</t>
        </is>
      </c>
      <c r="I11" s="28" t="inlineStr">
        <is>
          <t>Response %</t>
        </is>
      </c>
      <c r="K11" s="28" t="inlineStr">
        <is>
          <t>Week of</t>
        </is>
      </c>
      <c r="L11" s="28" t="inlineStr">
        <is>
          <t>Sent</t>
        </is>
      </c>
      <c r="M11" s="28" t="inlineStr">
        <is>
          <t>vs goal</t>
        </is>
      </c>
    </row>
    <row r="12">
      <c r="B12" s="18">
        <f>Settings!E13</f>
        <v/>
      </c>
      <c r="C12" s="29">
        <f>COUNTIF(Applications!$H$7:$H$306,B12)</f>
        <v/>
      </c>
      <c r="D12" s="30">
        <f>IFERROR(C12/SUM($C$12:$C$21),0)</f>
        <v/>
      </c>
      <c r="F12" s="18">
        <f>IF(Settings!F13="","",Settings!F13)</f>
        <v/>
      </c>
      <c r="G12" s="29">
        <f>IF(F12="","",COUNTIFS(Applications!$F$7:$F$306,F12,Applications!$G$7:$G$306,"&lt;&gt;"))</f>
        <v/>
      </c>
      <c r="H12" s="29">
        <f>IF(F12="","",G12-COUNTIFS(Applications!$F$7:$F$306,F12,Applications!$H$7:$H$306,"Applied")-COUNTIFS(Applications!$F$7:$F$306,F12,Applications!$H$7:$H$306,"Ghosted")-COUNTIFS(Applications!$F$7:$F$306,F12,Applications!$H$7:$H$306,"Saved"))</f>
        <v/>
      </c>
      <c r="I12" s="30">
        <f>IF(F12="","",IFERROR(H12/G12,0))</f>
        <v/>
      </c>
      <c r="K12" s="31">
        <f>Settings!$C$7-WEEKDAY(Settings!$C$7,3)+0</f>
        <v/>
      </c>
      <c r="L12" s="29">
        <f>COUNTIFS(Applications!$G$7:$G$306,"&gt;="&amp;K12,Applications!$G$7:$G$306,"&lt;"&amp;K12+7)</f>
        <v/>
      </c>
      <c r="M12" s="32">
        <f>L12-Settings!$C$8</f>
        <v/>
      </c>
    </row>
    <row r="13">
      <c r="B13" s="18">
        <f>Settings!E14</f>
        <v/>
      </c>
      <c r="C13" s="29">
        <f>COUNTIF(Applications!$H$7:$H$306,B13)</f>
        <v/>
      </c>
      <c r="D13" s="30">
        <f>IFERROR(C13/SUM($C$12:$C$21),0)</f>
        <v/>
      </c>
      <c r="F13" s="18">
        <f>IF(Settings!F14="","",Settings!F14)</f>
        <v/>
      </c>
      <c r="G13" s="29">
        <f>IF(F13="","",COUNTIFS(Applications!$F$7:$F$306,F13,Applications!$G$7:$G$306,"&lt;&gt;"))</f>
        <v/>
      </c>
      <c r="H13" s="29">
        <f>IF(F13="","",G13-COUNTIFS(Applications!$F$7:$F$306,F13,Applications!$H$7:$H$306,"Applied")-COUNTIFS(Applications!$F$7:$F$306,F13,Applications!$H$7:$H$306,"Ghosted")-COUNTIFS(Applications!$F$7:$F$306,F13,Applications!$H$7:$H$306,"Saved"))</f>
        <v/>
      </c>
      <c r="I13" s="30">
        <f>IF(F13="","",IFERROR(H13/G13,0))</f>
        <v/>
      </c>
      <c r="K13" s="31">
        <f>Settings!$C$7-WEEKDAY(Settings!$C$7,3)+7</f>
        <v/>
      </c>
      <c r="L13" s="29">
        <f>COUNTIFS(Applications!$G$7:$G$306,"&gt;="&amp;K13,Applications!$G$7:$G$306,"&lt;"&amp;K13+7)</f>
        <v/>
      </c>
      <c r="M13" s="32">
        <f>L13-Settings!$C$8</f>
        <v/>
      </c>
    </row>
    <row r="14">
      <c r="B14" s="18">
        <f>Settings!E15</f>
        <v/>
      </c>
      <c r="C14" s="29">
        <f>COUNTIF(Applications!$H$7:$H$306,B14)</f>
        <v/>
      </c>
      <c r="D14" s="30">
        <f>IFERROR(C14/SUM($C$12:$C$21),0)</f>
        <v/>
      </c>
      <c r="F14" s="18">
        <f>IF(Settings!F15="","",Settings!F15)</f>
        <v/>
      </c>
      <c r="G14" s="29">
        <f>IF(F14="","",COUNTIFS(Applications!$F$7:$F$306,F14,Applications!$G$7:$G$306,"&lt;&gt;"))</f>
        <v/>
      </c>
      <c r="H14" s="29">
        <f>IF(F14="","",G14-COUNTIFS(Applications!$F$7:$F$306,F14,Applications!$H$7:$H$306,"Applied")-COUNTIFS(Applications!$F$7:$F$306,F14,Applications!$H$7:$H$306,"Ghosted")-COUNTIFS(Applications!$F$7:$F$306,F14,Applications!$H$7:$H$306,"Saved"))</f>
        <v/>
      </c>
      <c r="I14" s="30">
        <f>IF(F14="","",IFERROR(H14/G14,0))</f>
        <v/>
      </c>
      <c r="K14" s="31">
        <f>Settings!$C$7-WEEKDAY(Settings!$C$7,3)+14</f>
        <v/>
      </c>
      <c r="L14" s="29">
        <f>COUNTIFS(Applications!$G$7:$G$306,"&gt;="&amp;K14,Applications!$G$7:$G$306,"&lt;"&amp;K14+7)</f>
        <v/>
      </c>
      <c r="M14" s="32">
        <f>L14-Settings!$C$8</f>
        <v/>
      </c>
    </row>
    <row r="15">
      <c r="B15" s="18">
        <f>Settings!E16</f>
        <v/>
      </c>
      <c r="C15" s="29">
        <f>COUNTIF(Applications!$H$7:$H$306,B15)</f>
        <v/>
      </c>
      <c r="D15" s="30">
        <f>IFERROR(C15/SUM($C$12:$C$21),0)</f>
        <v/>
      </c>
      <c r="F15" s="18">
        <f>IF(Settings!F16="","",Settings!F16)</f>
        <v/>
      </c>
      <c r="G15" s="29">
        <f>IF(F15="","",COUNTIFS(Applications!$F$7:$F$306,F15,Applications!$G$7:$G$306,"&lt;&gt;"))</f>
        <v/>
      </c>
      <c r="H15" s="29">
        <f>IF(F15="","",G15-COUNTIFS(Applications!$F$7:$F$306,F15,Applications!$H$7:$H$306,"Applied")-COUNTIFS(Applications!$F$7:$F$306,F15,Applications!$H$7:$H$306,"Ghosted")-COUNTIFS(Applications!$F$7:$F$306,F15,Applications!$H$7:$H$306,"Saved"))</f>
        <v/>
      </c>
      <c r="I15" s="30">
        <f>IF(F15="","",IFERROR(H15/G15,0))</f>
        <v/>
      </c>
      <c r="K15" s="31">
        <f>Settings!$C$7-WEEKDAY(Settings!$C$7,3)+21</f>
        <v/>
      </c>
      <c r="L15" s="29">
        <f>COUNTIFS(Applications!$G$7:$G$306,"&gt;="&amp;K15,Applications!$G$7:$G$306,"&lt;"&amp;K15+7)</f>
        <v/>
      </c>
      <c r="M15" s="32">
        <f>L15-Settings!$C$8</f>
        <v/>
      </c>
    </row>
    <row r="16">
      <c r="B16" s="18">
        <f>Settings!E17</f>
        <v/>
      </c>
      <c r="C16" s="29">
        <f>COUNTIF(Applications!$H$7:$H$306,B16)</f>
        <v/>
      </c>
      <c r="D16" s="30">
        <f>IFERROR(C16/SUM($C$12:$C$21),0)</f>
        <v/>
      </c>
      <c r="F16" s="18">
        <f>IF(Settings!F17="","",Settings!F17)</f>
        <v/>
      </c>
      <c r="G16" s="29">
        <f>IF(F16="","",COUNTIFS(Applications!$F$7:$F$306,F16,Applications!$G$7:$G$306,"&lt;&gt;"))</f>
        <v/>
      </c>
      <c r="H16" s="29">
        <f>IF(F16="","",G16-COUNTIFS(Applications!$F$7:$F$306,F16,Applications!$H$7:$H$306,"Applied")-COUNTIFS(Applications!$F$7:$F$306,F16,Applications!$H$7:$H$306,"Ghosted")-COUNTIFS(Applications!$F$7:$F$306,F16,Applications!$H$7:$H$306,"Saved"))</f>
        <v/>
      </c>
      <c r="I16" s="30">
        <f>IF(F16="","",IFERROR(H16/G16,0))</f>
        <v/>
      </c>
      <c r="K16" s="31">
        <f>Settings!$C$7-WEEKDAY(Settings!$C$7,3)+28</f>
        <v/>
      </c>
      <c r="L16" s="29">
        <f>COUNTIFS(Applications!$G$7:$G$306,"&gt;="&amp;K16,Applications!$G$7:$G$306,"&lt;"&amp;K16+7)</f>
        <v/>
      </c>
      <c r="M16" s="32">
        <f>L16-Settings!$C$8</f>
        <v/>
      </c>
    </row>
    <row r="17">
      <c r="B17" s="18">
        <f>Settings!E18</f>
        <v/>
      </c>
      <c r="C17" s="29">
        <f>COUNTIF(Applications!$H$7:$H$306,B17)</f>
        <v/>
      </c>
      <c r="D17" s="30">
        <f>IFERROR(C17/SUM($C$12:$C$21),0)</f>
        <v/>
      </c>
      <c r="F17" s="18">
        <f>IF(Settings!F18="","",Settings!F18)</f>
        <v/>
      </c>
      <c r="G17" s="29">
        <f>IF(F17="","",COUNTIFS(Applications!$F$7:$F$306,F17,Applications!$G$7:$G$306,"&lt;&gt;"))</f>
        <v/>
      </c>
      <c r="H17" s="29">
        <f>IF(F17="","",G17-COUNTIFS(Applications!$F$7:$F$306,F17,Applications!$H$7:$H$306,"Applied")-COUNTIFS(Applications!$F$7:$F$306,F17,Applications!$H$7:$H$306,"Ghosted")-COUNTIFS(Applications!$F$7:$F$306,F17,Applications!$H$7:$H$306,"Saved"))</f>
        <v/>
      </c>
      <c r="I17" s="30">
        <f>IF(F17="","",IFERROR(H17/G17,0))</f>
        <v/>
      </c>
      <c r="K17" s="31">
        <f>Settings!$C$7-WEEKDAY(Settings!$C$7,3)+35</f>
        <v/>
      </c>
      <c r="L17" s="29">
        <f>COUNTIFS(Applications!$G$7:$G$306,"&gt;="&amp;K17,Applications!$G$7:$G$306,"&lt;"&amp;K17+7)</f>
        <v/>
      </c>
      <c r="M17" s="32">
        <f>L17-Settings!$C$8</f>
        <v/>
      </c>
    </row>
    <row r="18">
      <c r="B18" s="18">
        <f>Settings!E19</f>
        <v/>
      </c>
      <c r="C18" s="29">
        <f>COUNTIF(Applications!$H$7:$H$306,B18)</f>
        <v/>
      </c>
      <c r="D18" s="30">
        <f>IFERROR(C18/SUM($C$12:$C$21),0)</f>
        <v/>
      </c>
      <c r="F18" s="18">
        <f>IF(Settings!F19="","",Settings!F19)</f>
        <v/>
      </c>
      <c r="G18" s="29">
        <f>IF(F18="","",COUNTIFS(Applications!$F$7:$F$306,F18,Applications!$G$7:$G$306,"&lt;&gt;"))</f>
        <v/>
      </c>
      <c r="H18" s="29">
        <f>IF(F18="","",G18-COUNTIFS(Applications!$F$7:$F$306,F18,Applications!$H$7:$H$306,"Applied")-COUNTIFS(Applications!$F$7:$F$306,F18,Applications!$H$7:$H$306,"Ghosted")-COUNTIFS(Applications!$F$7:$F$306,F18,Applications!$H$7:$H$306,"Saved"))</f>
        <v/>
      </c>
      <c r="I18" s="30">
        <f>IF(F18="","",IFERROR(H18/G18,0))</f>
        <v/>
      </c>
      <c r="K18" s="31">
        <f>Settings!$C$7-WEEKDAY(Settings!$C$7,3)+42</f>
        <v/>
      </c>
      <c r="L18" s="29">
        <f>COUNTIFS(Applications!$G$7:$G$306,"&gt;="&amp;K18,Applications!$G$7:$G$306,"&lt;"&amp;K18+7)</f>
        <v/>
      </c>
      <c r="M18" s="32">
        <f>L18-Settings!$C$8</f>
        <v/>
      </c>
    </row>
    <row r="19">
      <c r="B19" s="18">
        <f>Settings!E20</f>
        <v/>
      </c>
      <c r="C19" s="29">
        <f>COUNTIF(Applications!$H$7:$H$306,B19)</f>
        <v/>
      </c>
      <c r="D19" s="30">
        <f>IFERROR(C19/SUM($C$12:$C$21),0)</f>
        <v/>
      </c>
      <c r="F19" s="18">
        <f>IF(Settings!F20="","",Settings!F20)</f>
        <v/>
      </c>
      <c r="G19" s="29">
        <f>IF(F19="","",COUNTIFS(Applications!$F$7:$F$306,F19,Applications!$G$7:$G$306,"&lt;&gt;"))</f>
        <v/>
      </c>
      <c r="H19" s="29">
        <f>IF(F19="","",G19-COUNTIFS(Applications!$F$7:$F$306,F19,Applications!$H$7:$H$306,"Applied")-COUNTIFS(Applications!$F$7:$F$306,F19,Applications!$H$7:$H$306,"Ghosted")-COUNTIFS(Applications!$F$7:$F$306,F19,Applications!$H$7:$H$306,"Saved"))</f>
        <v/>
      </c>
      <c r="I19" s="30">
        <f>IF(F19="","",IFERROR(H19/G19,0))</f>
        <v/>
      </c>
      <c r="K19" s="31">
        <f>Settings!$C$7-WEEKDAY(Settings!$C$7,3)+49</f>
        <v/>
      </c>
      <c r="L19" s="29">
        <f>COUNTIFS(Applications!$G$7:$G$306,"&gt;="&amp;K19,Applications!$G$7:$G$306,"&lt;"&amp;K19+7)</f>
        <v/>
      </c>
      <c r="M19" s="32">
        <f>L19-Settings!$C$8</f>
        <v/>
      </c>
    </row>
    <row r="20">
      <c r="B20" s="18">
        <f>Settings!E21</f>
        <v/>
      </c>
      <c r="C20" s="29">
        <f>COUNTIF(Applications!$H$7:$H$306,B20)</f>
        <v/>
      </c>
      <c r="D20" s="30">
        <f>IFERROR(C20/SUM($C$12:$C$21),0)</f>
        <v/>
      </c>
      <c r="K20" s="31">
        <f>Settings!$C$7-WEEKDAY(Settings!$C$7,3)+56</f>
        <v/>
      </c>
      <c r="L20" s="29">
        <f>COUNTIFS(Applications!$G$7:$G$306,"&gt;="&amp;K20,Applications!$G$7:$G$306,"&lt;"&amp;K20+7)</f>
        <v/>
      </c>
      <c r="M20" s="32">
        <f>L20-Settings!$C$8</f>
        <v/>
      </c>
    </row>
    <row r="21">
      <c r="B21" s="18">
        <f>Settings!E22</f>
        <v/>
      </c>
      <c r="C21" s="29">
        <f>COUNTIF(Applications!$H$7:$H$306,B21)</f>
        <v/>
      </c>
      <c r="D21" s="30">
        <f>IFERROR(C21/SUM($C$12:$C$21),0)</f>
        <v/>
      </c>
      <c r="K21" s="31">
        <f>Settings!$C$7-WEEKDAY(Settings!$C$7,3)+63</f>
        <v/>
      </c>
      <c r="L21" s="29">
        <f>COUNTIFS(Applications!$G$7:$G$306,"&gt;="&amp;K21,Applications!$G$7:$G$306,"&lt;"&amp;K21+7)</f>
        <v/>
      </c>
      <c r="M21" s="32">
        <f>L21-Settings!$C$8</f>
        <v/>
      </c>
    </row>
    <row r="22">
      <c r="K22" s="31">
        <f>Settings!$C$7-WEEKDAY(Settings!$C$7,3)+70</f>
        <v/>
      </c>
      <c r="L22" s="29">
        <f>COUNTIFS(Applications!$G$7:$G$306,"&gt;="&amp;K22,Applications!$G$7:$G$306,"&lt;"&amp;K22+7)</f>
        <v/>
      </c>
      <c r="M22" s="32">
        <f>L22-Settings!$C$8</f>
        <v/>
      </c>
    </row>
    <row r="23">
      <c r="K23" s="31">
        <f>Settings!$C$7-WEEKDAY(Settings!$C$7,3)+77</f>
        <v/>
      </c>
      <c r="L23" s="29">
        <f>COUNTIFS(Applications!$G$7:$G$306,"&gt;="&amp;K23,Applications!$G$7:$G$306,"&lt;"&amp;K23+7)</f>
        <v/>
      </c>
      <c r="M23" s="32">
        <f>L23-Settings!$C$8</f>
        <v/>
      </c>
    </row>
  </sheetData>
  <mergeCells count="12">
    <mergeCell ref="D6:E6"/>
    <mergeCell ref="B6:C6"/>
    <mergeCell ref="D7:E7"/>
    <mergeCell ref="H6:I6"/>
    <mergeCell ref="B7:C7"/>
    <mergeCell ref="J6:K6"/>
    <mergeCell ref="L6:M6"/>
    <mergeCell ref="H7:I7"/>
    <mergeCell ref="L7:M7"/>
    <mergeCell ref="J7:K7"/>
    <mergeCell ref="F6:G6"/>
    <mergeCell ref="F7:G7"/>
  </mergeCells>
  <conditionalFormatting sqref="C12:C21">
    <cfRule type="dataBar" priority="1">
      <dataBar>
        <cfvo type="num" val="0"/>
        <cfvo type="max"/>
        <color rgb="007C3AED"/>
      </dataBar>
    </cfRule>
  </conditionalFormatting>
  <pageMargins left="0.75" right="0.75" top="1" bottom="1" header="0.5" footer="0.5"/>
  <pageSetup orientation="landscape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Q306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18" customWidth="1" min="2" max="2"/>
    <col width="22" customWidth="1" min="3" max="3"/>
    <col width="16" customWidth="1" min="4" max="4"/>
    <col width="14" customWidth="1" min="5" max="5"/>
    <col width="14" customWidth="1" min="6" max="6"/>
    <col width="12" customWidth="1" min="7" max="7"/>
    <col width="13" customWidth="1" min="8" max="8"/>
    <col width="11" customWidth="1" min="9" max="9"/>
    <col width="11" customWidth="1" min="10" max="10"/>
    <col width="16" customWidth="1" min="11" max="11"/>
    <col width="22" customWidth="1" min="12" max="12"/>
    <col width="12" customWidth="1" min="13" max="13"/>
    <col width="10" customWidth="1" min="14" max="14"/>
    <col width="13" customWidth="1" min="15" max="15"/>
    <col width="8" customWidth="1" min="16" max="16"/>
    <col width="24" customWidth="1" min="17" max="17"/>
  </cols>
  <sheetData>
    <row r="1"/>
    <row r="2">
      <c r="B2" s="1" t="inlineStr">
        <is>
          <t>Applications  (Free Lite)</t>
        </is>
      </c>
    </row>
    <row r="3">
      <c r="B3" s="2" t="inlineStr">
        <is>
          <t>Every role, from saved to signed</t>
        </is>
      </c>
    </row>
    <row r="4">
      <c r="B4" s="11" t="inlineStr">
        <is>
          <t>EXAMPLE DATA — select the yellow example rows, press Delete, then enter your own</t>
        </is>
      </c>
    </row>
    <row r="5"/>
    <row r="6" ht="32" customHeight="1">
      <c r="B6" s="28" t="inlineStr">
        <is>
          <t>Company</t>
        </is>
      </c>
      <c r="C6" s="28" t="inlineStr">
        <is>
          <t>Role</t>
        </is>
      </c>
      <c r="D6" s="28" t="inlineStr">
        <is>
          <t>Link</t>
        </is>
      </c>
      <c r="E6" s="28" t="inlineStr">
        <is>
          <t>Location / remote</t>
        </is>
      </c>
      <c r="F6" s="28" t="inlineStr">
        <is>
          <t>Source</t>
        </is>
      </c>
      <c r="G6" s="28" t="inlineStr">
        <is>
          <t>Date applied</t>
        </is>
      </c>
      <c r="H6" s="28" t="inlineStr">
        <is>
          <t>Status</t>
        </is>
      </c>
      <c r="I6" s="28" t="inlineStr">
        <is>
          <t>Salary min</t>
        </is>
      </c>
      <c r="J6" s="28" t="inlineStr">
        <is>
          <t>Salary max</t>
        </is>
      </c>
      <c r="K6" s="28" t="inlineStr">
        <is>
          <t>Contact</t>
        </is>
      </c>
      <c r="L6" s="28" t="inlineStr">
        <is>
          <t>Next action</t>
        </is>
      </c>
      <c r="M6" s="28" t="inlineStr">
        <is>
          <t>Follow-up date</t>
        </is>
      </c>
      <c r="N6" s="28" t="inlineStr">
        <is>
          <t>Days since applied</t>
        </is>
      </c>
      <c r="O6" s="28" t="inlineStr">
        <is>
          <t>Follow-up flag</t>
        </is>
      </c>
      <c r="P6" s="28" t="inlineStr">
        <is>
          <t>Fit (1-5)</t>
        </is>
      </c>
      <c r="Q6" s="28" t="inlineStr">
        <is>
          <t>Notes</t>
        </is>
      </c>
    </row>
    <row r="7">
      <c r="B7" s="13" t="inlineStr">
        <is>
          <t>Northwind Labs</t>
        </is>
      </c>
      <c r="C7" s="13" t="inlineStr">
        <is>
          <t>Product Designer</t>
        </is>
      </c>
      <c r="D7" s="13" t="inlineStr">
        <is>
          <t>https://example.com/jobs/1000</t>
        </is>
      </c>
      <c r="E7" s="13" t="inlineStr">
        <is>
          <t>Remote</t>
        </is>
      </c>
      <c r="F7" s="13" t="inlineStr">
        <is>
          <t>Networking</t>
        </is>
      </c>
      <c r="G7" s="14" t="n">
        <v>46237</v>
      </c>
      <c r="H7" s="13" t="inlineStr">
        <is>
          <t>Screening</t>
        </is>
      </c>
      <c r="I7" s="16" t="n">
        <v>95000</v>
      </c>
      <c r="J7" s="16" t="n">
        <v>110000</v>
      </c>
      <c r="K7" s="13" t="inlineStr">
        <is>
          <t>Hiring mgr: Lee</t>
        </is>
      </c>
      <c r="L7" s="13" t="inlineStr">
        <is>
          <t>Prep portfolio walkthrough</t>
        </is>
      </c>
      <c r="M7" s="14" t="n">
        <v>46253</v>
      </c>
      <c r="N7" s="29">
        <f>IF(OR(B7="",G7=""),"",TODAY()-G7)</f>
        <v/>
      </c>
      <c r="O7" s="7">
        <f>IF(B7="","",IF(OR(H7="Rejected",H7="Withdrawn",H7="Accepted",H7="Offer"),"—",IF(M7&lt;&gt;"",IF(M7&lt;=TODAY(),"Follow up now","Scheduled"),IF(AND(H7="Applied",N(N7)&gt;=Settings!$C$9),"Follow up now",IF(H7="Saved","Apply","OK")))))</f>
        <v/>
      </c>
      <c r="P7" s="13" t="n">
        <v>2</v>
      </c>
      <c r="Q7" s="13" t="n"/>
    </row>
    <row r="8">
      <c r="B8" s="13" t="inlineStr">
        <is>
          <t>Bluepeak Studio</t>
        </is>
      </c>
      <c r="C8" s="13" t="inlineStr">
        <is>
          <t>Product Designer</t>
        </is>
      </c>
      <c r="D8" s="13" t="inlineStr">
        <is>
          <t>https://example.com/jobs/1001</t>
        </is>
      </c>
      <c r="E8" s="13" t="inlineStr">
        <is>
          <t>Hybrid</t>
        </is>
      </c>
      <c r="F8" s="13" t="inlineStr">
        <is>
          <t>Recruiter</t>
        </is>
      </c>
      <c r="G8" s="14" t="n">
        <v>46239</v>
      </c>
      <c r="H8" s="13" t="inlineStr">
        <is>
          <t>Ghosted</t>
        </is>
      </c>
      <c r="I8" s="16" t="n">
        <v>80000</v>
      </c>
      <c r="J8" s="16" t="n">
        <v>95000</v>
      </c>
      <c r="K8" s="13" t="inlineStr">
        <is>
          <t>Recruiter: Sam</t>
        </is>
      </c>
      <c r="L8" s="13" t="n"/>
      <c r="M8" s="14" t="n"/>
      <c r="N8" s="29">
        <f>IF(OR(B8="",G8=""),"",TODAY()-G8)</f>
        <v/>
      </c>
      <c r="O8" s="7">
        <f>IF(B8="","",IF(OR(H8="Rejected",H8="Withdrawn",H8="Accepted",H8="Offer"),"—",IF(M8&lt;&gt;"",IF(M8&lt;=TODAY(),"Follow up now","Scheduled"),IF(AND(H8="Applied",N(N8)&gt;=Settings!$C$9),"Follow up now",IF(H8="Saved","Apply","OK")))))</f>
        <v/>
      </c>
      <c r="P8" s="13" t="n">
        <v>2</v>
      </c>
      <c r="Q8" s="13" t="n"/>
    </row>
    <row r="9">
      <c r="B9" s="13" t="inlineStr">
        <is>
          <t>Orbit Health</t>
        </is>
      </c>
      <c r="C9" s="13" t="inlineStr">
        <is>
          <t>Product Designer</t>
        </is>
      </c>
      <c r="D9" s="13" t="inlineStr">
        <is>
          <t>https://example.com/jobs/1002</t>
        </is>
      </c>
      <c r="E9" s="13" t="inlineStr">
        <is>
          <t>Remote</t>
        </is>
      </c>
      <c r="F9" s="13" t="inlineStr">
        <is>
          <t>Networking</t>
        </is>
      </c>
      <c r="G9" s="14" t="n">
        <v>46241</v>
      </c>
      <c r="H9" s="13" t="inlineStr">
        <is>
          <t>Rejected</t>
        </is>
      </c>
      <c r="I9" s="16" t="n">
        <v>100000</v>
      </c>
      <c r="J9" s="16" t="n">
        <v>115000</v>
      </c>
      <c r="K9" s="13" t="inlineStr">
        <is>
          <t>Referral: Ana</t>
        </is>
      </c>
      <c r="L9" s="13" t="n"/>
      <c r="M9" s="14" t="n"/>
      <c r="N9" s="29">
        <f>IF(OR(B9="",G9=""),"",TODAY()-G9)</f>
        <v/>
      </c>
      <c r="O9" s="7">
        <f>IF(B9="","",IF(OR(H9="Rejected",H9="Withdrawn",H9="Accepted",H9="Offer"),"—",IF(M9&lt;&gt;"",IF(M9&lt;=TODAY(),"Follow up now","Scheduled"),IF(AND(H9="Applied",N(N9)&gt;=Settings!$C$9),"Follow up now",IF(H9="Saved","Apply","OK")))))</f>
        <v/>
      </c>
      <c r="P9" s="13" t="n">
        <v>2</v>
      </c>
      <c r="Q9" s="13" t="n"/>
    </row>
    <row r="10">
      <c r="B10" s="13" t="inlineStr">
        <is>
          <t>Cedar &amp; Co</t>
        </is>
      </c>
      <c r="C10" s="13" t="inlineStr">
        <is>
          <t>Senior Product Designer</t>
        </is>
      </c>
      <c r="D10" s="13" t="inlineStr">
        <is>
          <t>https://example.com/jobs/1003</t>
        </is>
      </c>
      <c r="E10" s="13" t="inlineStr">
        <is>
          <t>Hybrid</t>
        </is>
      </c>
      <c r="F10" s="13" t="inlineStr">
        <is>
          <t>Recruiter</t>
        </is>
      </c>
      <c r="G10" s="14" t="n"/>
      <c r="H10" s="13" t="inlineStr">
        <is>
          <t>Saved</t>
        </is>
      </c>
      <c r="I10" s="16" t="n">
        <v>100000</v>
      </c>
      <c r="J10" s="16" t="n">
        <v>115000</v>
      </c>
      <c r="K10" s="13" t="n"/>
      <c r="L10" s="13" t="inlineStr">
        <is>
          <t>Tailor CV &amp; apply</t>
        </is>
      </c>
      <c r="M10" s="14" t="n"/>
      <c r="N10" s="29">
        <f>IF(OR(B10="",G10=""),"",TODAY()-G10)</f>
        <v/>
      </c>
      <c r="O10" s="7">
        <f>IF(B10="","",IF(OR(H10="Rejected",H10="Withdrawn",H10="Accepted",H10="Offer"),"—",IF(M10&lt;&gt;"",IF(M10&lt;=TODAY(),"Follow up now","Scheduled"),IF(AND(H10="Applied",N(N10)&gt;=Settings!$C$9),"Follow up now",IF(H10="Saved","Apply","OK")))))</f>
        <v/>
      </c>
      <c r="P10" s="13" t="n">
        <v>4</v>
      </c>
      <c r="Q10" s="13" t="n"/>
    </row>
    <row r="11">
      <c r="B11" s="13" t="inlineStr">
        <is>
          <t>Lumen Analytics</t>
        </is>
      </c>
      <c r="C11" s="13" t="inlineStr">
        <is>
          <t>Product Designer</t>
        </is>
      </c>
      <c r="D11" s="13" t="inlineStr">
        <is>
          <t>https://example.com/jobs/1004</t>
        </is>
      </c>
      <c r="E11" s="13" t="inlineStr">
        <is>
          <t>On-site</t>
        </is>
      </c>
      <c r="F11" s="13" t="inlineStr">
        <is>
          <t>Networking</t>
        </is>
      </c>
      <c r="G11" s="14" t="n">
        <v>46247</v>
      </c>
      <c r="H11" s="13" t="inlineStr">
        <is>
          <t>Rejected</t>
        </is>
      </c>
      <c r="I11" s="16" t="n">
        <v>85000</v>
      </c>
      <c r="J11" s="16" t="n">
        <v>110000</v>
      </c>
      <c r="K11" s="13" t="inlineStr">
        <is>
          <t>Recruiter: Sam</t>
        </is>
      </c>
      <c r="L11" s="13" t="n"/>
      <c r="M11" s="14" t="n"/>
      <c r="N11" s="29">
        <f>IF(OR(B11="",G11=""),"",TODAY()-G11)</f>
        <v/>
      </c>
      <c r="O11" s="7">
        <f>IF(B11="","",IF(OR(H11="Rejected",H11="Withdrawn",H11="Accepted",H11="Offer"),"—",IF(M11&lt;&gt;"",IF(M11&lt;=TODAY(),"Follow up now","Scheduled"),IF(AND(H11="Applied",N(N11)&gt;=Settings!$C$9),"Follow up now",IF(H11="Saved","Apply","OK")))))</f>
        <v/>
      </c>
      <c r="P11" s="13" t="n">
        <v>4</v>
      </c>
      <c r="Q11" s="13" t="n"/>
    </row>
    <row r="12">
      <c r="B12" s="13" t="inlineStr">
        <is>
          <t>Harbor Bank</t>
        </is>
      </c>
      <c r="C12" s="13" t="inlineStr">
        <is>
          <t>Design Lead</t>
        </is>
      </c>
      <c r="D12" s="13" t="inlineStr">
        <is>
          <t>https://example.com/jobs/1005</t>
        </is>
      </c>
      <c r="E12" s="13" t="inlineStr">
        <is>
          <t>Remote</t>
        </is>
      </c>
      <c r="F12" s="13" t="inlineStr">
        <is>
          <t>Networking</t>
        </is>
      </c>
      <c r="G12" s="14" t="n">
        <v>46249</v>
      </c>
      <c r="H12" s="13" t="inlineStr">
        <is>
          <t>Applied</t>
        </is>
      </c>
      <c r="I12" s="16" t="n">
        <v>80000</v>
      </c>
      <c r="J12" s="16" t="n">
        <v>95000</v>
      </c>
      <c r="K12" s="13" t="inlineStr">
        <is>
          <t>Referral: Ana</t>
        </is>
      </c>
      <c r="L12" s="13" t="inlineStr">
        <is>
          <t>Follow up by email</t>
        </is>
      </c>
      <c r="M12" s="14" t="n">
        <v>46266</v>
      </c>
      <c r="N12" s="29">
        <f>IF(OR(B12="",G12=""),"",TODAY()-G12)</f>
        <v/>
      </c>
      <c r="O12" s="7">
        <f>IF(B12="","",IF(OR(H12="Rejected",H12="Withdrawn",H12="Accepted",H12="Offer"),"—",IF(M12&lt;&gt;"",IF(M12&lt;=TODAY(),"Follow up now","Scheduled"),IF(AND(H12="Applied",N(N12)&gt;=Settings!$C$9),"Follow up now",IF(H12="Saved","Apply","OK")))))</f>
        <v/>
      </c>
      <c r="P12" s="13" t="n">
        <v>5</v>
      </c>
      <c r="Q12" s="13" t="n"/>
    </row>
    <row r="13">
      <c r="B13" s="13" t="inlineStr">
        <is>
          <t>Quill Software</t>
        </is>
      </c>
      <c r="C13" s="13" t="inlineStr">
        <is>
          <t>UX/UI Designer</t>
        </is>
      </c>
      <c r="D13" s="13" t="inlineStr">
        <is>
          <t>https://example.com/jobs/1006</t>
        </is>
      </c>
      <c r="E13" s="13" t="inlineStr">
        <is>
          <t>Hybrid</t>
        </is>
      </c>
      <c r="F13" s="13" t="inlineStr">
        <is>
          <t>Referral</t>
        </is>
      </c>
      <c r="G13" s="14" t="n">
        <v>46250</v>
      </c>
      <c r="H13" s="13" t="inlineStr">
        <is>
          <t>Ghosted</t>
        </is>
      </c>
      <c r="I13" s="16" t="n">
        <v>100000</v>
      </c>
      <c r="J13" s="16" t="n">
        <v>115000</v>
      </c>
      <c r="K13" s="13" t="inlineStr">
        <is>
          <t>Recruiter: Sam</t>
        </is>
      </c>
      <c r="L13" s="13" t="n"/>
      <c r="M13" s="14" t="n"/>
      <c r="N13" s="29">
        <f>IF(OR(B13="",G13=""),"",TODAY()-G13)</f>
        <v/>
      </c>
      <c r="O13" s="7">
        <f>IF(B13="","",IF(OR(H13="Rejected",H13="Withdrawn",H13="Accepted",H13="Offer"),"—",IF(M13&lt;&gt;"",IF(M13&lt;=TODAY(),"Follow up now","Scheduled"),IF(AND(H13="Applied",N(N13)&gt;=Settings!$C$9),"Follow up now",IF(H13="Saved","Apply","OK")))))</f>
        <v/>
      </c>
      <c r="P13" s="13" t="n">
        <v>3</v>
      </c>
      <c r="Q13" s="13" t="n"/>
    </row>
    <row r="14">
      <c r="B14" s="13" t="inlineStr">
        <is>
          <t>Atlas Logistics</t>
        </is>
      </c>
      <c r="C14" s="13" t="inlineStr">
        <is>
          <t>UX/UI Designer</t>
        </is>
      </c>
      <c r="D14" s="13" t="inlineStr">
        <is>
          <t>https://example.com/jobs/1007</t>
        </is>
      </c>
      <c r="E14" s="13" t="inlineStr">
        <is>
          <t>Hybrid</t>
        </is>
      </c>
      <c r="F14" s="13" t="inlineStr">
        <is>
          <t>Recruiter</t>
        </is>
      </c>
      <c r="G14" s="14" t="n">
        <v>46252</v>
      </c>
      <c r="H14" s="13" t="inlineStr">
        <is>
          <t>Applied</t>
        </is>
      </c>
      <c r="I14" s="16" t="n">
        <v>100000</v>
      </c>
      <c r="J14" s="16" t="n">
        <v>120000</v>
      </c>
      <c r="K14" s="13" t="n"/>
      <c r="L14" s="13" t="inlineStr">
        <is>
          <t>Follow up by email</t>
        </is>
      </c>
      <c r="M14" s="14" t="n">
        <v>46260</v>
      </c>
      <c r="N14" s="29">
        <f>IF(OR(B14="",G14=""),"",TODAY()-G14)</f>
        <v/>
      </c>
      <c r="O14" s="7">
        <f>IF(B14="","",IF(OR(H14="Rejected",H14="Withdrawn",H14="Accepted",H14="Offer"),"—",IF(M14&lt;&gt;"",IF(M14&lt;=TODAY(),"Follow up now","Scheduled"),IF(AND(H14="Applied",N(N14)&gt;=Settings!$C$9),"Follow up now",IF(H14="Saved","Apply","OK")))))</f>
        <v/>
      </c>
      <c r="P14" s="13" t="n">
        <v>5</v>
      </c>
      <c r="Q14" s="13" t="n"/>
    </row>
    <row r="15">
      <c r="B15" s="13" t="inlineStr">
        <is>
          <t>Mosaic Media</t>
        </is>
      </c>
      <c r="C15" s="13" t="inlineStr">
        <is>
          <t>UX/UI Designer</t>
        </is>
      </c>
      <c r="D15" s="13" t="inlineStr">
        <is>
          <t>https://example.com/jobs/1008</t>
        </is>
      </c>
      <c r="E15" s="13" t="inlineStr">
        <is>
          <t>Hybrid</t>
        </is>
      </c>
      <c r="F15" s="13" t="inlineStr">
        <is>
          <t>Job board</t>
        </is>
      </c>
      <c r="G15" s="14" t="n">
        <v>46254</v>
      </c>
      <c r="H15" s="13" t="inlineStr">
        <is>
          <t>Applied</t>
        </is>
      </c>
      <c r="I15" s="16" t="n">
        <v>85000</v>
      </c>
      <c r="J15" s="16" t="n">
        <v>110000</v>
      </c>
      <c r="K15" s="13" t="n"/>
      <c r="L15" s="13" t="inlineStr">
        <is>
          <t>Follow up by email</t>
        </is>
      </c>
      <c r="M15" s="14" t="n">
        <v>46269</v>
      </c>
      <c r="N15" s="29">
        <f>IF(OR(B15="",G15=""),"",TODAY()-G15)</f>
        <v/>
      </c>
      <c r="O15" s="7">
        <f>IF(B15="","",IF(OR(H15="Rejected",H15="Withdrawn",H15="Accepted",H15="Offer"),"—",IF(M15&lt;&gt;"",IF(M15&lt;=TODAY(),"Follow up now","Scheduled"),IF(AND(H15="Applied",N(N15)&gt;=Settings!$C$9),"Follow up now",IF(H15="Saved","Apply","OK")))))</f>
        <v/>
      </c>
      <c r="P15" s="13" t="n">
        <v>4</v>
      </c>
      <c r="Q15" s="13" t="n"/>
    </row>
    <row r="16">
      <c r="B16" s="13" t="inlineStr">
        <is>
          <t>Verdant Energy</t>
        </is>
      </c>
      <c r="C16" s="13" t="inlineStr">
        <is>
          <t>UX/UI Designer</t>
        </is>
      </c>
      <c r="D16" s="13" t="inlineStr">
        <is>
          <t>https://example.com/jobs/1009</t>
        </is>
      </c>
      <c r="E16" s="13" t="inlineStr">
        <is>
          <t>On-site</t>
        </is>
      </c>
      <c r="F16" s="13" t="inlineStr">
        <is>
          <t>Recruiter</t>
        </is>
      </c>
      <c r="G16" s="14" t="n">
        <v>46256</v>
      </c>
      <c r="H16" s="13" t="inlineStr">
        <is>
          <t>Screening</t>
        </is>
      </c>
      <c r="I16" s="16" t="n">
        <v>100000</v>
      </c>
      <c r="J16" s="16" t="n">
        <v>115000</v>
      </c>
      <c r="K16" s="13" t="n"/>
      <c r="L16" s="13" t="inlineStr">
        <is>
          <t>Prep portfolio walkthrough</t>
        </is>
      </c>
      <c r="M16" s="14" t="n">
        <v>46267</v>
      </c>
      <c r="N16" s="29">
        <f>IF(OR(B16="",G16=""),"",TODAY()-G16)</f>
        <v/>
      </c>
      <c r="O16" s="7">
        <f>IF(B16="","",IF(OR(H16="Rejected",H16="Withdrawn",H16="Accepted",H16="Offer"),"—",IF(M16&lt;&gt;"",IF(M16&lt;=TODAY(),"Follow up now","Scheduled"),IF(AND(H16="Applied",N(N16)&gt;=Settings!$C$9),"Follow up now",IF(H16="Saved","Apply","OK")))))</f>
        <v/>
      </c>
      <c r="P16" s="13" t="n">
        <v>5</v>
      </c>
      <c r="Q16" s="13" t="n"/>
    </row>
    <row r="17">
      <c r="B17" s="13" t="inlineStr">
        <is>
          <t>Pinecone AI</t>
        </is>
      </c>
      <c r="C17" s="13" t="inlineStr">
        <is>
          <t>UX Designer</t>
        </is>
      </c>
      <c r="D17" s="13" t="inlineStr">
        <is>
          <t>https://example.com/jobs/1010</t>
        </is>
      </c>
      <c r="E17" s="13" t="inlineStr">
        <is>
          <t>On-site</t>
        </is>
      </c>
      <c r="F17" s="13" t="inlineStr">
        <is>
          <t>Networking</t>
        </is>
      </c>
      <c r="G17" s="14" t="n">
        <v>46257</v>
      </c>
      <c r="H17" s="13" t="inlineStr">
        <is>
          <t>Rejected</t>
        </is>
      </c>
      <c r="I17" s="16" t="n">
        <v>80000</v>
      </c>
      <c r="J17" s="16" t="n">
        <v>105000</v>
      </c>
      <c r="K17" s="13" t="inlineStr">
        <is>
          <t>Referral: Ana</t>
        </is>
      </c>
      <c r="L17" s="13" t="n"/>
      <c r="M17" s="14" t="n"/>
      <c r="N17" s="29">
        <f>IF(OR(B17="",G17=""),"",TODAY()-G17)</f>
        <v/>
      </c>
      <c r="O17" s="7">
        <f>IF(B17="","",IF(OR(H17="Rejected",H17="Withdrawn",H17="Accepted",H17="Offer"),"—",IF(M17&lt;&gt;"",IF(M17&lt;=TODAY(),"Follow up now","Scheduled"),IF(AND(H17="Applied",N(N17)&gt;=Settings!$C$9),"Follow up now",IF(H17="Saved","Apply","OK")))))</f>
        <v/>
      </c>
      <c r="P17" s="13" t="n">
        <v>4</v>
      </c>
      <c r="Q17" s="13" t="n"/>
    </row>
    <row r="18">
      <c r="B18" s="13" t="inlineStr">
        <is>
          <t>Summit Retail</t>
        </is>
      </c>
      <c r="C18" s="13" t="inlineStr">
        <is>
          <t>Product Designer</t>
        </is>
      </c>
      <c r="D18" s="13" t="inlineStr">
        <is>
          <t>https://example.com/jobs/1011</t>
        </is>
      </c>
      <c r="E18" s="13" t="inlineStr">
        <is>
          <t>Hybrid</t>
        </is>
      </c>
      <c r="F18" s="13" t="inlineStr">
        <is>
          <t>Referral</t>
        </is>
      </c>
      <c r="G18" s="14" t="n">
        <v>46261</v>
      </c>
      <c r="H18" s="13" t="inlineStr">
        <is>
          <t>Rejected</t>
        </is>
      </c>
      <c r="I18" s="16" t="n">
        <v>90000</v>
      </c>
      <c r="J18" s="16" t="n">
        <v>105000</v>
      </c>
      <c r="K18" s="13" t="n"/>
      <c r="L18" s="13" t="n"/>
      <c r="M18" s="14" t="n"/>
      <c r="N18" s="29">
        <f>IF(OR(B18="",G18=""),"",TODAY()-G18)</f>
        <v/>
      </c>
      <c r="O18" s="7">
        <f>IF(B18="","",IF(OR(H18="Rejected",H18="Withdrawn",H18="Accepted",H18="Offer"),"—",IF(M18&lt;&gt;"",IF(M18&lt;=TODAY(),"Follow up now","Scheduled"),IF(AND(H18="Applied",N(N18)&gt;=Settings!$C$9),"Follow up now",IF(H18="Saved","Apply","OK")))))</f>
        <v/>
      </c>
      <c r="P18" s="13" t="n">
        <v>5</v>
      </c>
      <c r="Q18" s="13" t="n"/>
    </row>
    <row r="19">
      <c r="B19" s="13" t="inlineStr">
        <is>
          <t>Nimbus Cloud</t>
        </is>
      </c>
      <c r="C19" s="13" t="inlineStr">
        <is>
          <t>Senior Product Designer</t>
        </is>
      </c>
      <c r="D19" s="13" t="inlineStr">
        <is>
          <t>https://example.com/jobs/1012</t>
        </is>
      </c>
      <c r="E19" s="13" t="inlineStr">
        <is>
          <t>Hybrid</t>
        </is>
      </c>
      <c r="F19" s="13" t="inlineStr">
        <is>
          <t>Recruiter</t>
        </is>
      </c>
      <c r="G19" s="14" t="n">
        <v>46262</v>
      </c>
      <c r="H19" s="13" t="inlineStr">
        <is>
          <t>Applied</t>
        </is>
      </c>
      <c r="I19" s="16" t="n">
        <v>85000</v>
      </c>
      <c r="J19" s="16" t="n">
        <v>105000</v>
      </c>
      <c r="K19" s="13" t="n"/>
      <c r="L19" s="13" t="inlineStr">
        <is>
          <t>Follow up by email</t>
        </is>
      </c>
      <c r="M19" s="14" t="n">
        <v>46271</v>
      </c>
      <c r="N19" s="29">
        <f>IF(OR(B19="",G19=""),"",TODAY()-G19)</f>
        <v/>
      </c>
      <c r="O19" s="7">
        <f>IF(B19="","",IF(OR(H19="Rejected",H19="Withdrawn",H19="Accepted",H19="Offer"),"—",IF(M19&lt;&gt;"",IF(M19&lt;=TODAY(),"Follow up now","Scheduled"),IF(AND(H19="Applied",N(N19)&gt;=Settings!$C$9),"Follow up now",IF(H19="Saved","Apply","OK")))))</f>
        <v/>
      </c>
      <c r="P19" s="13" t="n">
        <v>5</v>
      </c>
      <c r="Q19" s="13" t="n"/>
    </row>
    <row r="20">
      <c r="B20" s="13" t="inlineStr">
        <is>
          <t>Fable Games</t>
        </is>
      </c>
      <c r="C20" s="13" t="inlineStr">
        <is>
          <t>UX/UI Designer</t>
        </is>
      </c>
      <c r="D20" s="13" t="inlineStr">
        <is>
          <t>https://example.com/jobs/1013</t>
        </is>
      </c>
      <c r="E20" s="13" t="inlineStr">
        <is>
          <t>On-site</t>
        </is>
      </c>
      <c r="F20" s="13" t="inlineStr">
        <is>
          <t>Referral</t>
        </is>
      </c>
      <c r="G20" s="14" t="n">
        <v>46264</v>
      </c>
      <c r="H20" s="13" t="inlineStr">
        <is>
          <t>Interviewing</t>
        </is>
      </c>
      <c r="I20" s="16" t="n">
        <v>85000</v>
      </c>
      <c r="J20" s="16" t="n">
        <v>110000</v>
      </c>
      <c r="K20" s="13" t="inlineStr">
        <is>
          <t>Referral: Ana</t>
        </is>
      </c>
      <c r="L20" s="13" t="inlineStr">
        <is>
          <t>Send thank-you note</t>
        </is>
      </c>
      <c r="M20" s="14" t="n">
        <v>46276</v>
      </c>
      <c r="N20" s="29">
        <f>IF(OR(B20="",G20=""),"",TODAY()-G20)</f>
        <v/>
      </c>
      <c r="O20" s="7">
        <f>IF(B20="","",IF(OR(H20="Rejected",H20="Withdrawn",H20="Accepted",H20="Offer"),"—",IF(M20&lt;&gt;"",IF(M20&lt;=TODAY(),"Follow up now","Scheduled"),IF(AND(H20="Applied",N(N20)&gt;=Settings!$C$9),"Follow up now",IF(H20="Saved","Apply","OK")))))</f>
        <v/>
      </c>
      <c r="P20" s="13" t="n">
        <v>5</v>
      </c>
      <c r="Q20" s="13" t="n"/>
    </row>
    <row r="21">
      <c r="B21" s="13" t="inlineStr">
        <is>
          <t>Kite Travel</t>
        </is>
      </c>
      <c r="C21" s="13" t="inlineStr">
        <is>
          <t>Senior Product Designer</t>
        </is>
      </c>
      <c r="D21" s="13" t="inlineStr">
        <is>
          <t>https://example.com/jobs/1014</t>
        </is>
      </c>
      <c r="E21" s="13" t="inlineStr">
        <is>
          <t>Remote</t>
        </is>
      </c>
      <c r="F21" s="13" t="inlineStr">
        <is>
          <t>Company website</t>
        </is>
      </c>
      <c r="G21" s="14" t="n"/>
      <c r="H21" s="13" t="inlineStr">
        <is>
          <t>Saved</t>
        </is>
      </c>
      <c r="I21" s="16" t="n">
        <v>80000</v>
      </c>
      <c r="J21" s="16" t="n">
        <v>105000</v>
      </c>
      <c r="K21" s="13" t="inlineStr">
        <is>
          <t>Recruiter: Sam</t>
        </is>
      </c>
      <c r="L21" s="13" t="inlineStr">
        <is>
          <t>Tailor CV &amp; apply</t>
        </is>
      </c>
      <c r="M21" s="14" t="n"/>
      <c r="N21" s="29">
        <f>IF(OR(B21="",G21=""),"",TODAY()-G21)</f>
        <v/>
      </c>
      <c r="O21" s="7">
        <f>IF(B21="","",IF(OR(H21="Rejected",H21="Withdrawn",H21="Accepted",H21="Offer"),"—",IF(M21&lt;&gt;"",IF(M21&lt;=TODAY(),"Follow up now","Scheduled"),IF(AND(H21="Applied",N(N21)&gt;=Settings!$C$9),"Follow up now",IF(H21="Saved","Apply","OK")))))</f>
        <v/>
      </c>
      <c r="P21" s="13" t="n">
        <v>2</v>
      </c>
      <c r="Q21" s="13" t="n"/>
    </row>
    <row r="22">
      <c r="B22" s="13" t="inlineStr">
        <is>
          <t>Ember Foods</t>
        </is>
      </c>
      <c r="C22" s="13" t="inlineStr">
        <is>
          <t>UX Designer</t>
        </is>
      </c>
      <c r="D22" s="13" t="inlineStr">
        <is>
          <t>https://example.com/jobs/1015</t>
        </is>
      </c>
      <c r="E22" s="13" t="inlineStr">
        <is>
          <t>Hybrid</t>
        </is>
      </c>
      <c r="F22" s="13" t="inlineStr">
        <is>
          <t>Job board</t>
        </is>
      </c>
      <c r="G22" s="14" t="n">
        <v>46269</v>
      </c>
      <c r="H22" s="13" t="inlineStr">
        <is>
          <t>Final round</t>
        </is>
      </c>
      <c r="I22" s="16" t="n">
        <v>85000</v>
      </c>
      <c r="J22" s="16" t="n">
        <v>100000</v>
      </c>
      <c r="K22" s="13" t="inlineStr">
        <is>
          <t>Referral: Ana</t>
        </is>
      </c>
      <c r="L22" s="13" t="inlineStr">
        <is>
          <t>Prepare case study</t>
        </is>
      </c>
      <c r="M22" s="14" t="n"/>
      <c r="N22" s="29">
        <f>IF(OR(B22="",G22=""),"",TODAY()-G22)</f>
        <v/>
      </c>
      <c r="O22" s="7">
        <f>IF(B22="","",IF(OR(H22="Rejected",H22="Withdrawn",H22="Accepted",H22="Offer"),"—",IF(M22&lt;&gt;"",IF(M22&lt;=TODAY(),"Follow up now","Scheduled"),IF(AND(H22="Applied",N(N22)&gt;=Settings!$C$9),"Follow up now",IF(H22="Saved","Apply","OK")))))</f>
        <v/>
      </c>
      <c r="P22" s="13" t="n">
        <v>4</v>
      </c>
      <c r="Q22" s="13" t="n"/>
    </row>
    <row r="23">
      <c r="B23" s="13" t="inlineStr">
        <is>
          <t>Tandem HR</t>
        </is>
      </c>
      <c r="C23" s="13" t="inlineStr">
        <is>
          <t>Design Lead</t>
        </is>
      </c>
      <c r="D23" s="13" t="inlineStr">
        <is>
          <t>https://example.com/jobs/1016</t>
        </is>
      </c>
      <c r="E23" s="13" t="inlineStr">
        <is>
          <t>On-site</t>
        </is>
      </c>
      <c r="F23" s="13" t="inlineStr">
        <is>
          <t>Job board</t>
        </is>
      </c>
      <c r="G23" s="14" t="n">
        <v>46270</v>
      </c>
      <c r="H23" s="13" t="inlineStr">
        <is>
          <t>Rejected</t>
        </is>
      </c>
      <c r="I23" s="16" t="n">
        <v>85000</v>
      </c>
      <c r="J23" s="16" t="n">
        <v>105000</v>
      </c>
      <c r="K23" s="13" t="inlineStr">
        <is>
          <t>Referral: Ana</t>
        </is>
      </c>
      <c r="L23" s="13" t="n"/>
      <c r="M23" s="14" t="n"/>
      <c r="N23" s="29">
        <f>IF(OR(B23="",G23=""),"",TODAY()-G23)</f>
        <v/>
      </c>
      <c r="O23" s="7">
        <f>IF(B23="","",IF(OR(H23="Rejected",H23="Withdrawn",H23="Accepted",H23="Offer"),"—",IF(M23&lt;&gt;"",IF(M23&lt;=TODAY(),"Follow up now","Scheduled"),IF(AND(H23="Applied",N(N23)&gt;=Settings!$C$9),"Follow up now",IF(H23="Saved","Apply","OK")))))</f>
        <v/>
      </c>
      <c r="P23" s="13" t="n">
        <v>5</v>
      </c>
      <c r="Q23" s="13" t="n"/>
    </row>
    <row r="24">
      <c r="B24" s="13" t="inlineStr">
        <is>
          <t>Pixel Forge</t>
        </is>
      </c>
      <c r="C24" s="13" t="inlineStr">
        <is>
          <t>UX/UI Designer</t>
        </is>
      </c>
      <c r="D24" s="13" t="inlineStr">
        <is>
          <t>https://example.com/jobs/1017</t>
        </is>
      </c>
      <c r="E24" s="13" t="inlineStr">
        <is>
          <t>Remote</t>
        </is>
      </c>
      <c r="F24" s="13" t="inlineStr">
        <is>
          <t>Company website</t>
        </is>
      </c>
      <c r="G24" s="14" t="n">
        <v>46271</v>
      </c>
      <c r="H24" s="13" t="inlineStr">
        <is>
          <t>Interviewing</t>
        </is>
      </c>
      <c r="I24" s="16" t="n">
        <v>95000</v>
      </c>
      <c r="J24" s="16" t="n">
        <v>110000</v>
      </c>
      <c r="K24" s="13" t="inlineStr">
        <is>
          <t>Recruiter: Sam</t>
        </is>
      </c>
      <c r="L24" s="13" t="inlineStr">
        <is>
          <t>Send thank-you note</t>
        </is>
      </c>
      <c r="M24" s="14" t="n">
        <v>46285</v>
      </c>
      <c r="N24" s="29">
        <f>IF(OR(B24="",G24=""),"",TODAY()-G24)</f>
        <v/>
      </c>
      <c r="O24" s="7">
        <f>IF(B24="","",IF(OR(H24="Rejected",H24="Withdrawn",H24="Accepted",H24="Offer"),"—",IF(M24&lt;&gt;"",IF(M24&lt;=TODAY(),"Follow up now","Scheduled"),IF(AND(H24="Applied",N(N24)&gt;=Settings!$C$9),"Follow up now",IF(H24="Saved","Apply","OK")))))</f>
        <v/>
      </c>
      <c r="P24" s="13" t="n">
        <v>3</v>
      </c>
      <c r="Q24" s="13" t="n"/>
    </row>
    <row r="25">
      <c r="B25" s="13" t="inlineStr">
        <is>
          <t>Riverside Uni</t>
        </is>
      </c>
      <c r="C25" s="13" t="inlineStr">
        <is>
          <t>Product Designer</t>
        </is>
      </c>
      <c r="D25" s="13" t="inlineStr">
        <is>
          <t>https://example.com/jobs/1018</t>
        </is>
      </c>
      <c r="E25" s="13" t="inlineStr">
        <is>
          <t>Remote</t>
        </is>
      </c>
      <c r="F25" s="13" t="inlineStr">
        <is>
          <t>Networking</t>
        </is>
      </c>
      <c r="G25" s="14" t="n">
        <v>46275</v>
      </c>
      <c r="H25" s="13" t="inlineStr">
        <is>
          <t>Applied</t>
        </is>
      </c>
      <c r="I25" s="16" t="n">
        <v>80000</v>
      </c>
      <c r="J25" s="16" t="n">
        <v>95000</v>
      </c>
      <c r="K25" s="13" t="n"/>
      <c r="L25" s="13" t="inlineStr">
        <is>
          <t>Follow up by email</t>
        </is>
      </c>
      <c r="M25" s="14" t="n">
        <v>46287</v>
      </c>
      <c r="N25" s="29">
        <f>IF(OR(B25="",G25=""),"",TODAY()-G25)</f>
        <v/>
      </c>
      <c r="O25" s="7">
        <f>IF(B25="","",IF(OR(H25="Rejected",H25="Withdrawn",H25="Accepted",H25="Offer"),"—",IF(M25&lt;&gt;"",IF(M25&lt;=TODAY(),"Follow up now","Scheduled"),IF(AND(H25="Applied",N(N25)&gt;=Settings!$C$9),"Follow up now",IF(H25="Saved","Apply","OK")))))</f>
        <v/>
      </c>
      <c r="P25" s="13" t="n">
        <v>2</v>
      </c>
      <c r="Q25" s="13" t="n"/>
    </row>
    <row r="26">
      <c r="B26" s="13" t="inlineStr">
        <is>
          <t>Copper Labs</t>
        </is>
      </c>
      <c r="C26" s="13" t="inlineStr">
        <is>
          <t>UX/UI Designer</t>
        </is>
      </c>
      <c r="D26" s="13" t="inlineStr">
        <is>
          <t>https://example.com/jobs/1019</t>
        </is>
      </c>
      <c r="E26" s="13" t="inlineStr">
        <is>
          <t>Remote</t>
        </is>
      </c>
      <c r="F26" s="13" t="inlineStr">
        <is>
          <t>Referral</t>
        </is>
      </c>
      <c r="G26" s="14" t="n">
        <v>46275</v>
      </c>
      <c r="H26" s="13" t="inlineStr">
        <is>
          <t>Applied</t>
        </is>
      </c>
      <c r="I26" s="16" t="n">
        <v>100000</v>
      </c>
      <c r="J26" s="16" t="n">
        <v>120000</v>
      </c>
      <c r="K26" s="13" t="inlineStr">
        <is>
          <t>Hiring mgr: Lee</t>
        </is>
      </c>
      <c r="L26" s="13" t="inlineStr">
        <is>
          <t>Follow up by email</t>
        </is>
      </c>
      <c r="M26" s="14" t="n">
        <v>46289</v>
      </c>
      <c r="N26" s="29">
        <f>IF(OR(B26="",G26=""),"",TODAY()-G26)</f>
        <v/>
      </c>
      <c r="O26" s="7">
        <f>IF(B26="","",IF(OR(H26="Rejected",H26="Withdrawn",H26="Accepted",H26="Offer"),"—",IF(M26&lt;&gt;"",IF(M26&lt;=TODAY(),"Follow up now","Scheduled"),IF(AND(H26="Applied",N(N26)&gt;=Settings!$C$9),"Follow up now",IF(H26="Saved","Apply","OK")))))</f>
        <v/>
      </c>
      <c r="P26" s="13" t="n">
        <v>2</v>
      </c>
      <c r="Q26" s="13" t="n"/>
    </row>
    <row r="27">
      <c r="B27" s="13" t="inlineStr">
        <is>
          <t>Brightside Ed</t>
        </is>
      </c>
      <c r="C27" s="13" t="inlineStr">
        <is>
          <t>UX/UI Designer</t>
        </is>
      </c>
      <c r="D27" s="13" t="inlineStr">
        <is>
          <t>https://example.com/jobs/1020</t>
        </is>
      </c>
      <c r="E27" s="13" t="inlineStr">
        <is>
          <t>Hybrid</t>
        </is>
      </c>
      <c r="F27" s="13" t="inlineStr">
        <is>
          <t>Referral</t>
        </is>
      </c>
      <c r="G27" s="14" t="n">
        <v>46278</v>
      </c>
      <c r="H27" s="13" t="inlineStr">
        <is>
          <t>Applied</t>
        </is>
      </c>
      <c r="I27" s="16" t="n">
        <v>95000</v>
      </c>
      <c r="J27" s="16" t="n">
        <v>110000</v>
      </c>
      <c r="K27" s="13" t="inlineStr">
        <is>
          <t>Recruiter: Sam</t>
        </is>
      </c>
      <c r="L27" s="13" t="inlineStr">
        <is>
          <t>Follow up by email</t>
        </is>
      </c>
      <c r="M27" s="14" t="n">
        <v>46286</v>
      </c>
      <c r="N27" s="29">
        <f>IF(OR(B27="",G27=""),"",TODAY()-G27)</f>
        <v/>
      </c>
      <c r="O27" s="7">
        <f>IF(B27="","",IF(OR(H27="Rejected",H27="Withdrawn",H27="Accepted",H27="Offer"),"—",IF(M27&lt;&gt;"",IF(M27&lt;=TODAY(),"Follow up now","Scheduled"),IF(AND(H27="Applied",N(N27)&gt;=Settings!$C$9),"Follow up now",IF(H27="Saved","Apply","OK")))))</f>
        <v/>
      </c>
      <c r="P27" s="13" t="n">
        <v>4</v>
      </c>
      <c r="Q27" s="13" t="n"/>
    </row>
    <row r="28">
      <c r="B28" s="13" t="inlineStr">
        <is>
          <t>Helio Solar</t>
        </is>
      </c>
      <c r="C28" s="13" t="inlineStr">
        <is>
          <t>Design Lead</t>
        </is>
      </c>
      <c r="D28" s="13" t="inlineStr">
        <is>
          <t>https://example.com/jobs/1021</t>
        </is>
      </c>
      <c r="E28" s="13" t="inlineStr">
        <is>
          <t>Remote</t>
        </is>
      </c>
      <c r="F28" s="13" t="inlineStr">
        <is>
          <t>Company website</t>
        </is>
      </c>
      <c r="G28" s="14" t="n">
        <v>46280</v>
      </c>
      <c r="H28" s="13" t="inlineStr">
        <is>
          <t>Rejected</t>
        </is>
      </c>
      <c r="I28" s="16" t="n">
        <v>85000</v>
      </c>
      <c r="J28" s="16" t="n">
        <v>110000</v>
      </c>
      <c r="K28" s="13" t="inlineStr">
        <is>
          <t>Hiring mgr: Lee</t>
        </is>
      </c>
      <c r="L28" s="13" t="n"/>
      <c r="M28" s="14" t="n"/>
      <c r="N28" s="29">
        <f>IF(OR(B28="",G28=""),"",TODAY()-G28)</f>
        <v/>
      </c>
      <c r="O28" s="7">
        <f>IF(B28="","",IF(OR(H28="Rejected",H28="Withdrawn",H28="Accepted",H28="Offer"),"—",IF(M28&lt;&gt;"",IF(M28&lt;=TODAY(),"Follow up now","Scheduled"),IF(AND(H28="Applied",N(N28)&gt;=Settings!$C$9),"Follow up now",IF(H28="Saved","Apply","OK")))))</f>
        <v/>
      </c>
      <c r="P28" s="13" t="n">
        <v>3</v>
      </c>
      <c r="Q28" s="13" t="n"/>
    </row>
    <row r="29">
      <c r="B29" s="13" t="inlineStr">
        <is>
          <t>Granite Insure</t>
        </is>
      </c>
      <c r="C29" s="13" t="inlineStr">
        <is>
          <t>UX Designer</t>
        </is>
      </c>
      <c r="D29" s="13" t="inlineStr">
        <is>
          <t>https://example.com/jobs/1022</t>
        </is>
      </c>
      <c r="E29" s="13" t="inlineStr">
        <is>
          <t>On-site</t>
        </is>
      </c>
      <c r="F29" s="13" t="inlineStr">
        <is>
          <t>Job board</t>
        </is>
      </c>
      <c r="G29" s="14" t="n">
        <v>46281</v>
      </c>
      <c r="H29" s="13" t="inlineStr">
        <is>
          <t>Rejected</t>
        </is>
      </c>
      <c r="I29" s="16" t="n">
        <v>100000</v>
      </c>
      <c r="J29" s="16" t="n">
        <v>125000</v>
      </c>
      <c r="K29" s="13" t="inlineStr">
        <is>
          <t>Hiring mgr: Lee</t>
        </is>
      </c>
      <c r="L29" s="13" t="n"/>
      <c r="M29" s="14" t="n"/>
      <c r="N29" s="29">
        <f>IF(OR(B29="",G29=""),"",TODAY()-G29)</f>
        <v/>
      </c>
      <c r="O29" s="7">
        <f>IF(B29="","",IF(OR(H29="Rejected",H29="Withdrawn",H29="Accepted",H29="Offer"),"—",IF(M29&lt;&gt;"",IF(M29&lt;=TODAY(),"Follow up now","Scheduled"),IF(AND(H29="Applied",N(N29)&gt;=Settings!$C$9),"Follow up now",IF(H29="Saved","Apply","OK")))))</f>
        <v/>
      </c>
      <c r="P29" s="13" t="n">
        <v>4</v>
      </c>
      <c r="Q29" s="13" t="n"/>
    </row>
    <row r="30">
      <c r="B30" s="13" t="inlineStr">
        <is>
          <t>Juno Fintech</t>
        </is>
      </c>
      <c r="C30" s="13" t="inlineStr">
        <is>
          <t>Design Lead</t>
        </is>
      </c>
      <c r="D30" s="13" t="inlineStr">
        <is>
          <t>https://example.com/jobs/1023</t>
        </is>
      </c>
      <c r="E30" s="13" t="inlineStr">
        <is>
          <t>On-site</t>
        </is>
      </c>
      <c r="F30" s="13" t="inlineStr">
        <is>
          <t>Networking</t>
        </is>
      </c>
      <c r="G30" s="14" t="n">
        <v>46284</v>
      </c>
      <c r="H30" s="13" t="inlineStr">
        <is>
          <t>Ghosted</t>
        </is>
      </c>
      <c r="I30" s="16" t="n">
        <v>85000</v>
      </c>
      <c r="J30" s="16" t="n">
        <v>105000</v>
      </c>
      <c r="K30" s="13" t="inlineStr">
        <is>
          <t>Recruiter: Sam</t>
        </is>
      </c>
      <c r="L30" s="13" t="n"/>
      <c r="M30" s="14" t="n"/>
      <c r="N30" s="29">
        <f>IF(OR(B30="",G30=""),"",TODAY()-G30)</f>
        <v/>
      </c>
      <c r="O30" s="7">
        <f>IF(B30="","",IF(OR(H30="Rejected",H30="Withdrawn",H30="Accepted",H30="Offer"),"—",IF(M30&lt;&gt;"",IF(M30&lt;=TODAY(),"Follow up now","Scheduled"),IF(AND(H30="Applied",N(N30)&gt;=Settings!$C$9),"Follow up now",IF(H30="Saved","Apply","OK")))))</f>
        <v/>
      </c>
      <c r="P30" s="13" t="n">
        <v>3</v>
      </c>
      <c r="Q30" s="13" t="n"/>
    </row>
    <row r="31">
      <c r="B31" s="13" t="inlineStr">
        <is>
          <t>Sparrow Apps</t>
        </is>
      </c>
      <c r="C31" s="13" t="inlineStr">
        <is>
          <t>Senior Product Designer</t>
        </is>
      </c>
      <c r="D31" s="13" t="inlineStr">
        <is>
          <t>https://example.com/jobs/1024</t>
        </is>
      </c>
      <c r="E31" s="13" t="inlineStr">
        <is>
          <t>On-site</t>
        </is>
      </c>
      <c r="F31" s="13" t="inlineStr">
        <is>
          <t>Recruiter</t>
        </is>
      </c>
      <c r="G31" s="14" t="n">
        <v>46286</v>
      </c>
      <c r="H31" s="13" t="inlineStr">
        <is>
          <t>Ghosted</t>
        </is>
      </c>
      <c r="I31" s="16" t="n">
        <v>85000</v>
      </c>
      <c r="J31" s="16" t="n">
        <v>105000</v>
      </c>
      <c r="K31" s="13" t="n"/>
      <c r="L31" s="13" t="n"/>
      <c r="M31" s="14" t="n"/>
      <c r="N31" s="29">
        <f>IF(OR(B31="",G31=""),"",TODAY()-G31)</f>
        <v/>
      </c>
      <c r="O31" s="7">
        <f>IF(B31="","",IF(OR(H31="Rejected",H31="Withdrawn",H31="Accepted",H31="Offer"),"—",IF(M31&lt;&gt;"",IF(M31&lt;=TODAY(),"Follow up now","Scheduled"),IF(AND(H31="Applied",N(N31)&gt;=Settings!$C$9),"Follow up now",IF(H31="Saved","Apply","OK")))))</f>
        <v/>
      </c>
      <c r="P31" s="13" t="n">
        <v>2</v>
      </c>
      <c r="Q31" s="13" t="n"/>
    </row>
    <row r="32">
      <c r="B32" s="42" t="inlineStr">
        <is>
          <t>🔒 Free lite version: 25 rows. Unlock more rows, charts and all features in the full version — see the "Upgrade to Full" tab.</t>
        </is>
      </c>
      <c r="C32" s="13" t="n"/>
      <c r="D32" s="13" t="n"/>
      <c r="E32" s="13" t="n"/>
      <c r="F32" s="13" t="n"/>
      <c r="G32" s="14" t="n"/>
      <c r="H32" s="13" t="n"/>
      <c r="I32" s="16" t="n"/>
      <c r="J32" s="16" t="n"/>
      <c r="K32" s="13" t="n"/>
      <c r="L32" s="13" t="n"/>
      <c r="M32" s="14" t="n"/>
      <c r="N32" s="29" t="n"/>
      <c r="O32" s="7" t="n"/>
      <c r="P32" s="13" t="n"/>
      <c r="Q32" s="13" t="n"/>
    </row>
    <row r="33" hidden="1">
      <c r="B33" s="13" t="n"/>
      <c r="C33" s="13" t="n"/>
      <c r="D33" s="13" t="n"/>
      <c r="E33" s="13" t="n"/>
      <c r="F33" s="13" t="n"/>
      <c r="G33" s="14" t="n"/>
      <c r="H33" s="13" t="n"/>
      <c r="I33" s="16" t="n"/>
      <c r="J33" s="16" t="n"/>
      <c r="K33" s="13" t="n"/>
      <c r="L33" s="13" t="n"/>
      <c r="M33" s="14" t="n"/>
      <c r="N33" s="29">
        <f>IF(OR(B33="",G33=""),"",TODAY()-G33)</f>
        <v/>
      </c>
      <c r="O33" s="7">
        <f>IF(B33="","",IF(OR(H33="Rejected",H33="Withdrawn",H33="Accepted",H33="Offer"),"—",IF(M33&lt;&gt;"",IF(M33&lt;=TODAY(),"Follow up now","Scheduled"),IF(AND(H33="Applied",N(N33)&gt;=Settings!$C$9),"Follow up now",IF(H33="Saved","Apply","OK")))))</f>
        <v/>
      </c>
      <c r="P33" s="13" t="n"/>
      <c r="Q33" s="13" t="n"/>
    </row>
    <row r="34" hidden="1">
      <c r="B34" s="13" t="n"/>
      <c r="C34" s="13" t="n"/>
      <c r="D34" s="13" t="n"/>
      <c r="E34" s="13" t="n"/>
      <c r="F34" s="13" t="n"/>
      <c r="G34" s="14" t="n"/>
      <c r="H34" s="13" t="n"/>
      <c r="I34" s="16" t="n"/>
      <c r="J34" s="16" t="n"/>
      <c r="K34" s="13" t="n"/>
      <c r="L34" s="13" t="n"/>
      <c r="M34" s="14" t="n"/>
      <c r="N34" s="29">
        <f>IF(OR(B34="",G34=""),"",TODAY()-G34)</f>
        <v/>
      </c>
      <c r="O34" s="7">
        <f>IF(B34="","",IF(OR(H34="Rejected",H34="Withdrawn",H34="Accepted",H34="Offer"),"—",IF(M34&lt;&gt;"",IF(M34&lt;=TODAY(),"Follow up now","Scheduled"),IF(AND(H34="Applied",N(N34)&gt;=Settings!$C$9),"Follow up now",IF(H34="Saved","Apply","OK")))))</f>
        <v/>
      </c>
      <c r="P34" s="13" t="n"/>
      <c r="Q34" s="13" t="n"/>
    </row>
    <row r="35" hidden="1">
      <c r="B35" s="13" t="n"/>
      <c r="C35" s="13" t="n"/>
      <c r="D35" s="13" t="n"/>
      <c r="E35" s="13" t="n"/>
      <c r="F35" s="13" t="n"/>
      <c r="G35" s="14" t="n"/>
      <c r="H35" s="13" t="n"/>
      <c r="I35" s="16" t="n"/>
      <c r="J35" s="16" t="n"/>
      <c r="K35" s="13" t="n"/>
      <c r="L35" s="13" t="n"/>
      <c r="M35" s="14" t="n"/>
      <c r="N35" s="29">
        <f>IF(OR(B35="",G35=""),"",TODAY()-G35)</f>
        <v/>
      </c>
      <c r="O35" s="7">
        <f>IF(B35="","",IF(OR(H35="Rejected",H35="Withdrawn",H35="Accepted",H35="Offer"),"—",IF(M35&lt;&gt;"",IF(M35&lt;=TODAY(),"Follow up now","Scheduled"),IF(AND(H35="Applied",N(N35)&gt;=Settings!$C$9),"Follow up now",IF(H35="Saved","Apply","OK")))))</f>
        <v/>
      </c>
      <c r="P35" s="13" t="n"/>
      <c r="Q35" s="13" t="n"/>
    </row>
    <row r="36" hidden="1">
      <c r="B36" s="13" t="n"/>
      <c r="C36" s="13" t="n"/>
      <c r="D36" s="13" t="n"/>
      <c r="E36" s="13" t="n"/>
      <c r="F36" s="13" t="n"/>
      <c r="G36" s="14" t="n"/>
      <c r="H36" s="13" t="n"/>
      <c r="I36" s="16" t="n"/>
      <c r="J36" s="16" t="n"/>
      <c r="K36" s="13" t="n"/>
      <c r="L36" s="13" t="n"/>
      <c r="M36" s="14" t="n"/>
      <c r="N36" s="29">
        <f>IF(OR(B36="",G36=""),"",TODAY()-G36)</f>
        <v/>
      </c>
      <c r="O36" s="7">
        <f>IF(B36="","",IF(OR(H36="Rejected",H36="Withdrawn",H36="Accepted",H36="Offer"),"—",IF(M36&lt;&gt;"",IF(M36&lt;=TODAY(),"Follow up now","Scheduled"),IF(AND(H36="Applied",N(N36)&gt;=Settings!$C$9),"Follow up now",IF(H36="Saved","Apply","OK")))))</f>
        <v/>
      </c>
      <c r="P36" s="13" t="n"/>
      <c r="Q36" s="13" t="n"/>
    </row>
    <row r="37" hidden="1">
      <c r="B37" s="13" t="n"/>
      <c r="C37" s="13" t="n"/>
      <c r="D37" s="13" t="n"/>
      <c r="E37" s="13" t="n"/>
      <c r="F37" s="13" t="n"/>
      <c r="G37" s="14" t="n"/>
      <c r="H37" s="13" t="n"/>
      <c r="I37" s="16" t="n"/>
      <c r="J37" s="16" t="n"/>
      <c r="K37" s="13" t="n"/>
      <c r="L37" s="13" t="n"/>
      <c r="M37" s="14" t="n"/>
      <c r="N37" s="29">
        <f>IF(OR(B37="",G37=""),"",TODAY()-G37)</f>
        <v/>
      </c>
      <c r="O37" s="7">
        <f>IF(B37="","",IF(OR(H37="Rejected",H37="Withdrawn",H37="Accepted",H37="Offer"),"—",IF(M37&lt;&gt;"",IF(M37&lt;=TODAY(),"Follow up now","Scheduled"),IF(AND(H37="Applied",N(N37)&gt;=Settings!$C$9),"Follow up now",IF(H37="Saved","Apply","OK")))))</f>
        <v/>
      </c>
      <c r="P37" s="13" t="n"/>
      <c r="Q37" s="13" t="n"/>
    </row>
    <row r="38" hidden="1">
      <c r="B38" s="13" t="n"/>
      <c r="C38" s="13" t="n"/>
      <c r="D38" s="13" t="n"/>
      <c r="E38" s="13" t="n"/>
      <c r="F38" s="13" t="n"/>
      <c r="G38" s="14" t="n"/>
      <c r="H38" s="13" t="n"/>
      <c r="I38" s="16" t="n"/>
      <c r="J38" s="16" t="n"/>
      <c r="K38" s="13" t="n"/>
      <c r="L38" s="13" t="n"/>
      <c r="M38" s="14" t="n"/>
      <c r="N38" s="29">
        <f>IF(OR(B38="",G38=""),"",TODAY()-G38)</f>
        <v/>
      </c>
      <c r="O38" s="7">
        <f>IF(B38="","",IF(OR(H38="Rejected",H38="Withdrawn",H38="Accepted",H38="Offer"),"—",IF(M38&lt;&gt;"",IF(M38&lt;=TODAY(),"Follow up now","Scheduled"),IF(AND(H38="Applied",N(N38)&gt;=Settings!$C$9),"Follow up now",IF(H38="Saved","Apply","OK")))))</f>
        <v/>
      </c>
      <c r="P38" s="13" t="n"/>
      <c r="Q38" s="13" t="n"/>
    </row>
    <row r="39" hidden="1">
      <c r="B39" s="13" t="n"/>
      <c r="C39" s="13" t="n"/>
      <c r="D39" s="13" t="n"/>
      <c r="E39" s="13" t="n"/>
      <c r="F39" s="13" t="n"/>
      <c r="G39" s="14" t="n"/>
      <c r="H39" s="13" t="n"/>
      <c r="I39" s="16" t="n"/>
      <c r="J39" s="16" t="n"/>
      <c r="K39" s="13" t="n"/>
      <c r="L39" s="13" t="n"/>
      <c r="M39" s="14" t="n"/>
      <c r="N39" s="29">
        <f>IF(OR(B39="",G39=""),"",TODAY()-G39)</f>
        <v/>
      </c>
      <c r="O39" s="7">
        <f>IF(B39="","",IF(OR(H39="Rejected",H39="Withdrawn",H39="Accepted",H39="Offer"),"—",IF(M39&lt;&gt;"",IF(M39&lt;=TODAY(),"Follow up now","Scheduled"),IF(AND(H39="Applied",N(N39)&gt;=Settings!$C$9),"Follow up now",IF(H39="Saved","Apply","OK")))))</f>
        <v/>
      </c>
      <c r="P39" s="13" t="n"/>
      <c r="Q39" s="13" t="n"/>
    </row>
    <row r="40" hidden="1">
      <c r="B40" s="13" t="n"/>
      <c r="C40" s="13" t="n"/>
      <c r="D40" s="13" t="n"/>
      <c r="E40" s="13" t="n"/>
      <c r="F40" s="13" t="n"/>
      <c r="G40" s="14" t="n"/>
      <c r="H40" s="13" t="n"/>
      <c r="I40" s="16" t="n"/>
      <c r="J40" s="16" t="n"/>
      <c r="K40" s="13" t="n"/>
      <c r="L40" s="13" t="n"/>
      <c r="M40" s="14" t="n"/>
      <c r="N40" s="29">
        <f>IF(OR(B40="",G40=""),"",TODAY()-G40)</f>
        <v/>
      </c>
      <c r="O40" s="7">
        <f>IF(B40="","",IF(OR(H40="Rejected",H40="Withdrawn",H40="Accepted",H40="Offer"),"—",IF(M40&lt;&gt;"",IF(M40&lt;=TODAY(),"Follow up now","Scheduled"),IF(AND(H40="Applied",N(N40)&gt;=Settings!$C$9),"Follow up now",IF(H40="Saved","Apply","OK")))))</f>
        <v/>
      </c>
      <c r="P40" s="13" t="n"/>
      <c r="Q40" s="13" t="n"/>
    </row>
    <row r="41" hidden="1">
      <c r="B41" s="13" t="n"/>
      <c r="C41" s="13" t="n"/>
      <c r="D41" s="13" t="n"/>
      <c r="E41" s="13" t="n"/>
      <c r="F41" s="13" t="n"/>
      <c r="G41" s="14" t="n"/>
      <c r="H41" s="13" t="n"/>
      <c r="I41" s="16" t="n"/>
      <c r="J41" s="16" t="n"/>
      <c r="K41" s="13" t="n"/>
      <c r="L41" s="13" t="n"/>
      <c r="M41" s="14" t="n"/>
      <c r="N41" s="29">
        <f>IF(OR(B41="",G41=""),"",TODAY()-G41)</f>
        <v/>
      </c>
      <c r="O41" s="7">
        <f>IF(B41="","",IF(OR(H41="Rejected",H41="Withdrawn",H41="Accepted",H41="Offer"),"—",IF(M41&lt;&gt;"",IF(M41&lt;=TODAY(),"Follow up now","Scheduled"),IF(AND(H41="Applied",N(N41)&gt;=Settings!$C$9),"Follow up now",IF(H41="Saved","Apply","OK")))))</f>
        <v/>
      </c>
      <c r="P41" s="13" t="n"/>
      <c r="Q41" s="13" t="n"/>
    </row>
    <row r="42" hidden="1">
      <c r="B42" s="13" t="n"/>
      <c r="C42" s="13" t="n"/>
      <c r="D42" s="13" t="n"/>
      <c r="E42" s="13" t="n"/>
      <c r="F42" s="13" t="n"/>
      <c r="G42" s="14" t="n"/>
      <c r="H42" s="13" t="n"/>
      <c r="I42" s="16" t="n"/>
      <c r="J42" s="16" t="n"/>
      <c r="K42" s="13" t="n"/>
      <c r="L42" s="13" t="n"/>
      <c r="M42" s="14" t="n"/>
      <c r="N42" s="29">
        <f>IF(OR(B42="",G42=""),"",TODAY()-G42)</f>
        <v/>
      </c>
      <c r="O42" s="7">
        <f>IF(B42="","",IF(OR(H42="Rejected",H42="Withdrawn",H42="Accepted",H42="Offer"),"—",IF(M42&lt;&gt;"",IF(M42&lt;=TODAY(),"Follow up now","Scheduled"),IF(AND(H42="Applied",N(N42)&gt;=Settings!$C$9),"Follow up now",IF(H42="Saved","Apply","OK")))))</f>
        <v/>
      </c>
      <c r="P42" s="13" t="n"/>
      <c r="Q42" s="13" t="n"/>
    </row>
    <row r="43" hidden="1">
      <c r="B43" s="13" t="n"/>
      <c r="C43" s="13" t="n"/>
      <c r="D43" s="13" t="n"/>
      <c r="E43" s="13" t="n"/>
      <c r="F43" s="13" t="n"/>
      <c r="G43" s="14" t="n"/>
      <c r="H43" s="13" t="n"/>
      <c r="I43" s="16" t="n"/>
      <c r="J43" s="16" t="n"/>
      <c r="K43" s="13" t="n"/>
      <c r="L43" s="13" t="n"/>
      <c r="M43" s="14" t="n"/>
      <c r="N43" s="29">
        <f>IF(OR(B43="",G43=""),"",TODAY()-G43)</f>
        <v/>
      </c>
      <c r="O43" s="7">
        <f>IF(B43="","",IF(OR(H43="Rejected",H43="Withdrawn",H43="Accepted",H43="Offer"),"—",IF(M43&lt;&gt;"",IF(M43&lt;=TODAY(),"Follow up now","Scheduled"),IF(AND(H43="Applied",N(N43)&gt;=Settings!$C$9),"Follow up now",IF(H43="Saved","Apply","OK")))))</f>
        <v/>
      </c>
      <c r="P43" s="13" t="n"/>
      <c r="Q43" s="13" t="n"/>
    </row>
    <row r="44" hidden="1">
      <c r="B44" s="13" t="n"/>
      <c r="C44" s="13" t="n"/>
      <c r="D44" s="13" t="n"/>
      <c r="E44" s="13" t="n"/>
      <c r="F44" s="13" t="n"/>
      <c r="G44" s="14" t="n"/>
      <c r="H44" s="13" t="n"/>
      <c r="I44" s="16" t="n"/>
      <c r="J44" s="16" t="n"/>
      <c r="K44" s="13" t="n"/>
      <c r="L44" s="13" t="n"/>
      <c r="M44" s="14" t="n"/>
      <c r="N44" s="29">
        <f>IF(OR(B44="",G44=""),"",TODAY()-G44)</f>
        <v/>
      </c>
      <c r="O44" s="7">
        <f>IF(B44="","",IF(OR(H44="Rejected",H44="Withdrawn",H44="Accepted",H44="Offer"),"—",IF(M44&lt;&gt;"",IF(M44&lt;=TODAY(),"Follow up now","Scheduled"),IF(AND(H44="Applied",N(N44)&gt;=Settings!$C$9),"Follow up now",IF(H44="Saved","Apply","OK")))))</f>
        <v/>
      </c>
      <c r="P44" s="13" t="n"/>
      <c r="Q44" s="13" t="n"/>
    </row>
    <row r="45" hidden="1">
      <c r="B45" s="13" t="n"/>
      <c r="C45" s="13" t="n"/>
      <c r="D45" s="13" t="n"/>
      <c r="E45" s="13" t="n"/>
      <c r="F45" s="13" t="n"/>
      <c r="G45" s="14" t="n"/>
      <c r="H45" s="13" t="n"/>
      <c r="I45" s="16" t="n"/>
      <c r="J45" s="16" t="n"/>
      <c r="K45" s="13" t="n"/>
      <c r="L45" s="13" t="n"/>
      <c r="M45" s="14" t="n"/>
      <c r="N45" s="29">
        <f>IF(OR(B45="",G45=""),"",TODAY()-G45)</f>
        <v/>
      </c>
      <c r="O45" s="7">
        <f>IF(B45="","",IF(OR(H45="Rejected",H45="Withdrawn",H45="Accepted",H45="Offer"),"—",IF(M45&lt;&gt;"",IF(M45&lt;=TODAY(),"Follow up now","Scheduled"),IF(AND(H45="Applied",N(N45)&gt;=Settings!$C$9),"Follow up now",IF(H45="Saved","Apply","OK")))))</f>
        <v/>
      </c>
      <c r="P45" s="13" t="n"/>
      <c r="Q45" s="13" t="n"/>
    </row>
    <row r="46" hidden="1">
      <c r="B46" s="13" t="n"/>
      <c r="C46" s="13" t="n"/>
      <c r="D46" s="13" t="n"/>
      <c r="E46" s="13" t="n"/>
      <c r="F46" s="13" t="n"/>
      <c r="G46" s="14" t="n"/>
      <c r="H46" s="13" t="n"/>
      <c r="I46" s="16" t="n"/>
      <c r="J46" s="16" t="n"/>
      <c r="K46" s="13" t="n"/>
      <c r="L46" s="13" t="n"/>
      <c r="M46" s="14" t="n"/>
      <c r="N46" s="29">
        <f>IF(OR(B46="",G46=""),"",TODAY()-G46)</f>
        <v/>
      </c>
      <c r="O46" s="7">
        <f>IF(B46="","",IF(OR(H46="Rejected",H46="Withdrawn",H46="Accepted",H46="Offer"),"—",IF(M46&lt;&gt;"",IF(M46&lt;=TODAY(),"Follow up now","Scheduled"),IF(AND(H46="Applied",N(N46)&gt;=Settings!$C$9),"Follow up now",IF(H46="Saved","Apply","OK")))))</f>
        <v/>
      </c>
      <c r="P46" s="13" t="n"/>
      <c r="Q46" s="13" t="n"/>
    </row>
    <row r="47" hidden="1">
      <c r="B47" s="13" t="n"/>
      <c r="C47" s="13" t="n"/>
      <c r="D47" s="13" t="n"/>
      <c r="E47" s="13" t="n"/>
      <c r="F47" s="13" t="n"/>
      <c r="G47" s="14" t="n"/>
      <c r="H47" s="13" t="n"/>
      <c r="I47" s="16" t="n"/>
      <c r="J47" s="16" t="n"/>
      <c r="K47" s="13" t="n"/>
      <c r="L47" s="13" t="n"/>
      <c r="M47" s="14" t="n"/>
      <c r="N47" s="29">
        <f>IF(OR(B47="",G47=""),"",TODAY()-G47)</f>
        <v/>
      </c>
      <c r="O47" s="7">
        <f>IF(B47="","",IF(OR(H47="Rejected",H47="Withdrawn",H47="Accepted",H47="Offer"),"—",IF(M47&lt;&gt;"",IF(M47&lt;=TODAY(),"Follow up now","Scheduled"),IF(AND(H47="Applied",N(N47)&gt;=Settings!$C$9),"Follow up now",IF(H47="Saved","Apply","OK")))))</f>
        <v/>
      </c>
      <c r="P47" s="13" t="n"/>
      <c r="Q47" s="13" t="n"/>
    </row>
    <row r="48" hidden="1">
      <c r="B48" s="13" t="n"/>
      <c r="C48" s="13" t="n"/>
      <c r="D48" s="13" t="n"/>
      <c r="E48" s="13" t="n"/>
      <c r="F48" s="13" t="n"/>
      <c r="G48" s="14" t="n"/>
      <c r="H48" s="13" t="n"/>
      <c r="I48" s="16" t="n"/>
      <c r="J48" s="16" t="n"/>
      <c r="K48" s="13" t="n"/>
      <c r="L48" s="13" t="n"/>
      <c r="M48" s="14" t="n"/>
      <c r="N48" s="29">
        <f>IF(OR(B48="",G48=""),"",TODAY()-G48)</f>
        <v/>
      </c>
      <c r="O48" s="7">
        <f>IF(B48="","",IF(OR(H48="Rejected",H48="Withdrawn",H48="Accepted",H48="Offer"),"—",IF(M48&lt;&gt;"",IF(M48&lt;=TODAY(),"Follow up now","Scheduled"),IF(AND(H48="Applied",N(N48)&gt;=Settings!$C$9),"Follow up now",IF(H48="Saved","Apply","OK")))))</f>
        <v/>
      </c>
      <c r="P48" s="13" t="n"/>
      <c r="Q48" s="13" t="n"/>
    </row>
    <row r="49" hidden="1">
      <c r="B49" s="13" t="n"/>
      <c r="C49" s="13" t="n"/>
      <c r="D49" s="13" t="n"/>
      <c r="E49" s="13" t="n"/>
      <c r="F49" s="13" t="n"/>
      <c r="G49" s="14" t="n"/>
      <c r="H49" s="13" t="n"/>
      <c r="I49" s="16" t="n"/>
      <c r="J49" s="16" t="n"/>
      <c r="K49" s="13" t="n"/>
      <c r="L49" s="13" t="n"/>
      <c r="M49" s="14" t="n"/>
      <c r="N49" s="29">
        <f>IF(OR(B49="",G49=""),"",TODAY()-G49)</f>
        <v/>
      </c>
      <c r="O49" s="7">
        <f>IF(B49="","",IF(OR(H49="Rejected",H49="Withdrawn",H49="Accepted",H49="Offer"),"—",IF(M49&lt;&gt;"",IF(M49&lt;=TODAY(),"Follow up now","Scheduled"),IF(AND(H49="Applied",N(N49)&gt;=Settings!$C$9),"Follow up now",IF(H49="Saved","Apply","OK")))))</f>
        <v/>
      </c>
      <c r="P49" s="13" t="n"/>
      <c r="Q49" s="13" t="n"/>
    </row>
    <row r="50" hidden="1">
      <c r="B50" s="13" t="n"/>
      <c r="C50" s="13" t="n"/>
      <c r="D50" s="13" t="n"/>
      <c r="E50" s="13" t="n"/>
      <c r="F50" s="13" t="n"/>
      <c r="G50" s="14" t="n"/>
      <c r="H50" s="13" t="n"/>
      <c r="I50" s="16" t="n"/>
      <c r="J50" s="16" t="n"/>
      <c r="K50" s="13" t="n"/>
      <c r="L50" s="13" t="n"/>
      <c r="M50" s="14" t="n"/>
      <c r="N50" s="29">
        <f>IF(OR(B50="",G50=""),"",TODAY()-G50)</f>
        <v/>
      </c>
      <c r="O50" s="7">
        <f>IF(B50="","",IF(OR(H50="Rejected",H50="Withdrawn",H50="Accepted",H50="Offer"),"—",IF(M50&lt;&gt;"",IF(M50&lt;=TODAY(),"Follow up now","Scheduled"),IF(AND(H50="Applied",N(N50)&gt;=Settings!$C$9),"Follow up now",IF(H50="Saved","Apply","OK")))))</f>
        <v/>
      </c>
      <c r="P50" s="13" t="n"/>
      <c r="Q50" s="13" t="n"/>
    </row>
    <row r="51" hidden="1">
      <c r="B51" s="13" t="n"/>
      <c r="C51" s="13" t="n"/>
      <c r="D51" s="13" t="n"/>
      <c r="E51" s="13" t="n"/>
      <c r="F51" s="13" t="n"/>
      <c r="G51" s="14" t="n"/>
      <c r="H51" s="13" t="n"/>
      <c r="I51" s="16" t="n"/>
      <c r="J51" s="16" t="n"/>
      <c r="K51" s="13" t="n"/>
      <c r="L51" s="13" t="n"/>
      <c r="M51" s="14" t="n"/>
      <c r="N51" s="29">
        <f>IF(OR(B51="",G51=""),"",TODAY()-G51)</f>
        <v/>
      </c>
      <c r="O51" s="7">
        <f>IF(B51="","",IF(OR(H51="Rejected",H51="Withdrawn",H51="Accepted",H51="Offer"),"—",IF(M51&lt;&gt;"",IF(M51&lt;=TODAY(),"Follow up now","Scheduled"),IF(AND(H51="Applied",N(N51)&gt;=Settings!$C$9),"Follow up now",IF(H51="Saved","Apply","OK")))))</f>
        <v/>
      </c>
      <c r="P51" s="13" t="n"/>
      <c r="Q51" s="13" t="n"/>
    </row>
    <row r="52" hidden="1">
      <c r="B52" s="13" t="n"/>
      <c r="C52" s="13" t="n"/>
      <c r="D52" s="13" t="n"/>
      <c r="E52" s="13" t="n"/>
      <c r="F52" s="13" t="n"/>
      <c r="G52" s="14" t="n"/>
      <c r="H52" s="13" t="n"/>
      <c r="I52" s="16" t="n"/>
      <c r="J52" s="16" t="n"/>
      <c r="K52" s="13" t="n"/>
      <c r="L52" s="13" t="n"/>
      <c r="M52" s="14" t="n"/>
      <c r="N52" s="29">
        <f>IF(OR(B52="",G52=""),"",TODAY()-G52)</f>
        <v/>
      </c>
      <c r="O52" s="7">
        <f>IF(B52="","",IF(OR(H52="Rejected",H52="Withdrawn",H52="Accepted",H52="Offer"),"—",IF(M52&lt;&gt;"",IF(M52&lt;=TODAY(),"Follow up now","Scheduled"),IF(AND(H52="Applied",N(N52)&gt;=Settings!$C$9),"Follow up now",IF(H52="Saved","Apply","OK")))))</f>
        <v/>
      </c>
      <c r="P52" s="13" t="n"/>
      <c r="Q52" s="13" t="n"/>
    </row>
    <row r="53" hidden="1">
      <c r="B53" s="13" t="n"/>
      <c r="C53" s="13" t="n"/>
      <c r="D53" s="13" t="n"/>
      <c r="E53" s="13" t="n"/>
      <c r="F53" s="13" t="n"/>
      <c r="G53" s="14" t="n"/>
      <c r="H53" s="13" t="n"/>
      <c r="I53" s="16" t="n"/>
      <c r="J53" s="16" t="n"/>
      <c r="K53" s="13" t="n"/>
      <c r="L53" s="13" t="n"/>
      <c r="M53" s="14" t="n"/>
      <c r="N53" s="29">
        <f>IF(OR(B53="",G53=""),"",TODAY()-G53)</f>
        <v/>
      </c>
      <c r="O53" s="7">
        <f>IF(B53="","",IF(OR(H53="Rejected",H53="Withdrawn",H53="Accepted",H53="Offer"),"—",IF(M53&lt;&gt;"",IF(M53&lt;=TODAY(),"Follow up now","Scheduled"),IF(AND(H53="Applied",N(N53)&gt;=Settings!$C$9),"Follow up now",IF(H53="Saved","Apply","OK")))))</f>
        <v/>
      </c>
      <c r="P53" s="13" t="n"/>
      <c r="Q53" s="13" t="n"/>
    </row>
    <row r="54" hidden="1">
      <c r="B54" s="13" t="n"/>
      <c r="C54" s="13" t="n"/>
      <c r="D54" s="13" t="n"/>
      <c r="E54" s="13" t="n"/>
      <c r="F54" s="13" t="n"/>
      <c r="G54" s="14" t="n"/>
      <c r="H54" s="13" t="n"/>
      <c r="I54" s="16" t="n"/>
      <c r="J54" s="16" t="n"/>
      <c r="K54" s="13" t="n"/>
      <c r="L54" s="13" t="n"/>
      <c r="M54" s="14" t="n"/>
      <c r="N54" s="29">
        <f>IF(OR(B54="",G54=""),"",TODAY()-G54)</f>
        <v/>
      </c>
      <c r="O54" s="7">
        <f>IF(B54="","",IF(OR(H54="Rejected",H54="Withdrawn",H54="Accepted",H54="Offer"),"—",IF(M54&lt;&gt;"",IF(M54&lt;=TODAY(),"Follow up now","Scheduled"),IF(AND(H54="Applied",N(N54)&gt;=Settings!$C$9),"Follow up now",IF(H54="Saved","Apply","OK")))))</f>
        <v/>
      </c>
      <c r="P54" s="13" t="n"/>
      <c r="Q54" s="13" t="n"/>
    </row>
    <row r="55" hidden="1">
      <c r="B55" s="13" t="n"/>
      <c r="C55" s="13" t="n"/>
      <c r="D55" s="13" t="n"/>
      <c r="E55" s="13" t="n"/>
      <c r="F55" s="13" t="n"/>
      <c r="G55" s="14" t="n"/>
      <c r="H55" s="13" t="n"/>
      <c r="I55" s="16" t="n"/>
      <c r="J55" s="16" t="n"/>
      <c r="K55" s="13" t="n"/>
      <c r="L55" s="13" t="n"/>
      <c r="M55" s="14" t="n"/>
      <c r="N55" s="29">
        <f>IF(OR(B55="",G55=""),"",TODAY()-G55)</f>
        <v/>
      </c>
      <c r="O55" s="7">
        <f>IF(B55="","",IF(OR(H55="Rejected",H55="Withdrawn",H55="Accepted",H55="Offer"),"—",IF(M55&lt;&gt;"",IF(M55&lt;=TODAY(),"Follow up now","Scheduled"),IF(AND(H55="Applied",N(N55)&gt;=Settings!$C$9),"Follow up now",IF(H55="Saved","Apply","OK")))))</f>
        <v/>
      </c>
      <c r="P55" s="13" t="n"/>
      <c r="Q55" s="13" t="n"/>
    </row>
    <row r="56" hidden="1">
      <c r="B56" s="13" t="n"/>
      <c r="C56" s="13" t="n"/>
      <c r="D56" s="13" t="n"/>
      <c r="E56" s="13" t="n"/>
      <c r="F56" s="13" t="n"/>
      <c r="G56" s="14" t="n"/>
      <c r="H56" s="13" t="n"/>
      <c r="I56" s="16" t="n"/>
      <c r="J56" s="16" t="n"/>
      <c r="K56" s="13" t="n"/>
      <c r="L56" s="13" t="n"/>
      <c r="M56" s="14" t="n"/>
      <c r="N56" s="29">
        <f>IF(OR(B56="",G56=""),"",TODAY()-G56)</f>
        <v/>
      </c>
      <c r="O56" s="7">
        <f>IF(B56="","",IF(OR(H56="Rejected",H56="Withdrawn",H56="Accepted",H56="Offer"),"—",IF(M56&lt;&gt;"",IF(M56&lt;=TODAY(),"Follow up now","Scheduled"),IF(AND(H56="Applied",N(N56)&gt;=Settings!$C$9),"Follow up now",IF(H56="Saved","Apply","OK")))))</f>
        <v/>
      </c>
      <c r="P56" s="13" t="n"/>
      <c r="Q56" s="13" t="n"/>
    </row>
    <row r="57" hidden="1">
      <c r="B57" s="13" t="n"/>
      <c r="C57" s="13" t="n"/>
      <c r="D57" s="13" t="n"/>
      <c r="E57" s="13" t="n"/>
      <c r="F57" s="13" t="n"/>
      <c r="G57" s="14" t="n"/>
      <c r="H57" s="13" t="n"/>
      <c r="I57" s="16" t="n"/>
      <c r="J57" s="16" t="n"/>
      <c r="K57" s="13" t="n"/>
      <c r="L57" s="13" t="n"/>
      <c r="M57" s="14" t="n"/>
      <c r="N57" s="29">
        <f>IF(OR(B57="",G57=""),"",TODAY()-G57)</f>
        <v/>
      </c>
      <c r="O57" s="7">
        <f>IF(B57="","",IF(OR(H57="Rejected",H57="Withdrawn",H57="Accepted",H57="Offer"),"—",IF(M57&lt;&gt;"",IF(M57&lt;=TODAY(),"Follow up now","Scheduled"),IF(AND(H57="Applied",N(N57)&gt;=Settings!$C$9),"Follow up now",IF(H57="Saved","Apply","OK")))))</f>
        <v/>
      </c>
      <c r="P57" s="13" t="n"/>
      <c r="Q57" s="13" t="n"/>
    </row>
    <row r="58" hidden="1">
      <c r="B58" s="13" t="n"/>
      <c r="C58" s="13" t="n"/>
      <c r="D58" s="13" t="n"/>
      <c r="E58" s="13" t="n"/>
      <c r="F58" s="13" t="n"/>
      <c r="G58" s="14" t="n"/>
      <c r="H58" s="13" t="n"/>
      <c r="I58" s="16" t="n"/>
      <c r="J58" s="16" t="n"/>
      <c r="K58" s="13" t="n"/>
      <c r="L58" s="13" t="n"/>
      <c r="M58" s="14" t="n"/>
      <c r="N58" s="29">
        <f>IF(OR(B58="",G58=""),"",TODAY()-G58)</f>
        <v/>
      </c>
      <c r="O58" s="7">
        <f>IF(B58="","",IF(OR(H58="Rejected",H58="Withdrawn",H58="Accepted",H58="Offer"),"—",IF(M58&lt;&gt;"",IF(M58&lt;=TODAY(),"Follow up now","Scheduled"),IF(AND(H58="Applied",N(N58)&gt;=Settings!$C$9),"Follow up now",IF(H58="Saved","Apply","OK")))))</f>
        <v/>
      </c>
      <c r="P58" s="13" t="n"/>
      <c r="Q58" s="13" t="n"/>
    </row>
    <row r="59" hidden="1">
      <c r="B59" s="13" t="n"/>
      <c r="C59" s="13" t="n"/>
      <c r="D59" s="13" t="n"/>
      <c r="E59" s="13" t="n"/>
      <c r="F59" s="13" t="n"/>
      <c r="G59" s="14" t="n"/>
      <c r="H59" s="13" t="n"/>
      <c r="I59" s="16" t="n"/>
      <c r="J59" s="16" t="n"/>
      <c r="K59" s="13" t="n"/>
      <c r="L59" s="13" t="n"/>
      <c r="M59" s="14" t="n"/>
      <c r="N59" s="29">
        <f>IF(OR(B59="",G59=""),"",TODAY()-G59)</f>
        <v/>
      </c>
      <c r="O59" s="7">
        <f>IF(B59="","",IF(OR(H59="Rejected",H59="Withdrawn",H59="Accepted",H59="Offer"),"—",IF(M59&lt;&gt;"",IF(M59&lt;=TODAY(),"Follow up now","Scheduled"),IF(AND(H59="Applied",N(N59)&gt;=Settings!$C$9),"Follow up now",IF(H59="Saved","Apply","OK")))))</f>
        <v/>
      </c>
      <c r="P59" s="13" t="n"/>
      <c r="Q59" s="13" t="n"/>
    </row>
    <row r="60" hidden="1">
      <c r="B60" s="13" t="n"/>
      <c r="C60" s="13" t="n"/>
      <c r="D60" s="13" t="n"/>
      <c r="E60" s="13" t="n"/>
      <c r="F60" s="13" t="n"/>
      <c r="G60" s="14" t="n"/>
      <c r="H60" s="13" t="n"/>
      <c r="I60" s="16" t="n"/>
      <c r="J60" s="16" t="n"/>
      <c r="K60" s="13" t="n"/>
      <c r="L60" s="13" t="n"/>
      <c r="M60" s="14" t="n"/>
      <c r="N60" s="29">
        <f>IF(OR(B60="",G60=""),"",TODAY()-G60)</f>
        <v/>
      </c>
      <c r="O60" s="7">
        <f>IF(B60="","",IF(OR(H60="Rejected",H60="Withdrawn",H60="Accepted",H60="Offer"),"—",IF(M60&lt;&gt;"",IF(M60&lt;=TODAY(),"Follow up now","Scheduled"),IF(AND(H60="Applied",N(N60)&gt;=Settings!$C$9),"Follow up now",IF(H60="Saved","Apply","OK")))))</f>
        <v/>
      </c>
      <c r="P60" s="13" t="n"/>
      <c r="Q60" s="13" t="n"/>
    </row>
    <row r="61" hidden="1">
      <c r="B61" s="13" t="n"/>
      <c r="C61" s="13" t="n"/>
      <c r="D61" s="13" t="n"/>
      <c r="E61" s="13" t="n"/>
      <c r="F61" s="13" t="n"/>
      <c r="G61" s="14" t="n"/>
      <c r="H61" s="13" t="n"/>
      <c r="I61" s="16" t="n"/>
      <c r="J61" s="16" t="n"/>
      <c r="K61" s="13" t="n"/>
      <c r="L61" s="13" t="n"/>
      <c r="M61" s="14" t="n"/>
      <c r="N61" s="29">
        <f>IF(OR(B61="",G61=""),"",TODAY()-G61)</f>
        <v/>
      </c>
      <c r="O61" s="7">
        <f>IF(B61="","",IF(OR(H61="Rejected",H61="Withdrawn",H61="Accepted",H61="Offer"),"—",IF(M61&lt;&gt;"",IF(M61&lt;=TODAY(),"Follow up now","Scheduled"),IF(AND(H61="Applied",N(N61)&gt;=Settings!$C$9),"Follow up now",IF(H61="Saved","Apply","OK")))))</f>
        <v/>
      </c>
      <c r="P61" s="13" t="n"/>
      <c r="Q61" s="13" t="n"/>
    </row>
    <row r="62" hidden="1">
      <c r="B62" s="13" t="n"/>
      <c r="C62" s="13" t="n"/>
      <c r="D62" s="13" t="n"/>
      <c r="E62" s="13" t="n"/>
      <c r="F62" s="13" t="n"/>
      <c r="G62" s="14" t="n"/>
      <c r="H62" s="13" t="n"/>
      <c r="I62" s="16" t="n"/>
      <c r="J62" s="16" t="n"/>
      <c r="K62" s="13" t="n"/>
      <c r="L62" s="13" t="n"/>
      <c r="M62" s="14" t="n"/>
      <c r="N62" s="29">
        <f>IF(OR(B62="",G62=""),"",TODAY()-G62)</f>
        <v/>
      </c>
      <c r="O62" s="7">
        <f>IF(B62="","",IF(OR(H62="Rejected",H62="Withdrawn",H62="Accepted",H62="Offer"),"—",IF(M62&lt;&gt;"",IF(M62&lt;=TODAY(),"Follow up now","Scheduled"),IF(AND(H62="Applied",N(N62)&gt;=Settings!$C$9),"Follow up now",IF(H62="Saved","Apply","OK")))))</f>
        <v/>
      </c>
      <c r="P62" s="13" t="n"/>
      <c r="Q62" s="13" t="n"/>
    </row>
    <row r="63" hidden="1">
      <c r="B63" s="13" t="n"/>
      <c r="C63" s="13" t="n"/>
      <c r="D63" s="13" t="n"/>
      <c r="E63" s="13" t="n"/>
      <c r="F63" s="13" t="n"/>
      <c r="G63" s="14" t="n"/>
      <c r="H63" s="13" t="n"/>
      <c r="I63" s="16" t="n"/>
      <c r="J63" s="16" t="n"/>
      <c r="K63" s="13" t="n"/>
      <c r="L63" s="13" t="n"/>
      <c r="M63" s="14" t="n"/>
      <c r="N63" s="29">
        <f>IF(OR(B63="",G63=""),"",TODAY()-G63)</f>
        <v/>
      </c>
      <c r="O63" s="7">
        <f>IF(B63="","",IF(OR(H63="Rejected",H63="Withdrawn",H63="Accepted",H63="Offer"),"—",IF(M63&lt;&gt;"",IF(M63&lt;=TODAY(),"Follow up now","Scheduled"),IF(AND(H63="Applied",N(N63)&gt;=Settings!$C$9),"Follow up now",IF(H63="Saved","Apply","OK")))))</f>
        <v/>
      </c>
      <c r="P63" s="13" t="n"/>
      <c r="Q63" s="13" t="n"/>
    </row>
    <row r="64" hidden="1">
      <c r="B64" s="13" t="n"/>
      <c r="C64" s="13" t="n"/>
      <c r="D64" s="13" t="n"/>
      <c r="E64" s="13" t="n"/>
      <c r="F64" s="13" t="n"/>
      <c r="G64" s="14" t="n"/>
      <c r="H64" s="13" t="n"/>
      <c r="I64" s="16" t="n"/>
      <c r="J64" s="16" t="n"/>
      <c r="K64" s="13" t="n"/>
      <c r="L64" s="13" t="n"/>
      <c r="M64" s="14" t="n"/>
      <c r="N64" s="29">
        <f>IF(OR(B64="",G64=""),"",TODAY()-G64)</f>
        <v/>
      </c>
      <c r="O64" s="7">
        <f>IF(B64="","",IF(OR(H64="Rejected",H64="Withdrawn",H64="Accepted",H64="Offer"),"—",IF(M64&lt;&gt;"",IF(M64&lt;=TODAY(),"Follow up now","Scheduled"),IF(AND(H64="Applied",N(N64)&gt;=Settings!$C$9),"Follow up now",IF(H64="Saved","Apply","OK")))))</f>
        <v/>
      </c>
      <c r="P64" s="13" t="n"/>
      <c r="Q64" s="13" t="n"/>
    </row>
    <row r="65" hidden="1">
      <c r="B65" s="13" t="n"/>
      <c r="C65" s="13" t="n"/>
      <c r="D65" s="13" t="n"/>
      <c r="E65" s="13" t="n"/>
      <c r="F65" s="13" t="n"/>
      <c r="G65" s="14" t="n"/>
      <c r="H65" s="13" t="n"/>
      <c r="I65" s="16" t="n"/>
      <c r="J65" s="16" t="n"/>
      <c r="K65" s="13" t="n"/>
      <c r="L65" s="13" t="n"/>
      <c r="M65" s="14" t="n"/>
      <c r="N65" s="29">
        <f>IF(OR(B65="",G65=""),"",TODAY()-G65)</f>
        <v/>
      </c>
      <c r="O65" s="7">
        <f>IF(B65="","",IF(OR(H65="Rejected",H65="Withdrawn",H65="Accepted",H65="Offer"),"—",IF(M65&lt;&gt;"",IF(M65&lt;=TODAY(),"Follow up now","Scheduled"),IF(AND(H65="Applied",N(N65)&gt;=Settings!$C$9),"Follow up now",IF(H65="Saved","Apply","OK")))))</f>
        <v/>
      </c>
      <c r="P65" s="13" t="n"/>
      <c r="Q65" s="13" t="n"/>
    </row>
    <row r="66" hidden="1">
      <c r="B66" s="13" t="n"/>
      <c r="C66" s="13" t="n"/>
      <c r="D66" s="13" t="n"/>
      <c r="E66" s="13" t="n"/>
      <c r="F66" s="13" t="n"/>
      <c r="G66" s="14" t="n"/>
      <c r="H66" s="13" t="n"/>
      <c r="I66" s="16" t="n"/>
      <c r="J66" s="16" t="n"/>
      <c r="K66" s="13" t="n"/>
      <c r="L66" s="13" t="n"/>
      <c r="M66" s="14" t="n"/>
      <c r="N66" s="29">
        <f>IF(OR(B66="",G66=""),"",TODAY()-G66)</f>
        <v/>
      </c>
      <c r="O66" s="7">
        <f>IF(B66="","",IF(OR(H66="Rejected",H66="Withdrawn",H66="Accepted",H66="Offer"),"—",IF(M66&lt;&gt;"",IF(M66&lt;=TODAY(),"Follow up now","Scheduled"),IF(AND(H66="Applied",N(N66)&gt;=Settings!$C$9),"Follow up now",IF(H66="Saved","Apply","OK")))))</f>
        <v/>
      </c>
      <c r="P66" s="13" t="n"/>
      <c r="Q66" s="13" t="n"/>
    </row>
    <row r="67" hidden="1">
      <c r="B67" s="13" t="n"/>
      <c r="C67" s="13" t="n"/>
      <c r="D67" s="13" t="n"/>
      <c r="E67" s="13" t="n"/>
      <c r="F67" s="13" t="n"/>
      <c r="G67" s="14" t="n"/>
      <c r="H67" s="13" t="n"/>
      <c r="I67" s="16" t="n"/>
      <c r="J67" s="16" t="n"/>
      <c r="K67" s="13" t="n"/>
      <c r="L67" s="13" t="n"/>
      <c r="M67" s="14" t="n"/>
      <c r="N67" s="29">
        <f>IF(OR(B67="",G67=""),"",TODAY()-G67)</f>
        <v/>
      </c>
      <c r="O67" s="7">
        <f>IF(B67="","",IF(OR(H67="Rejected",H67="Withdrawn",H67="Accepted",H67="Offer"),"—",IF(M67&lt;&gt;"",IF(M67&lt;=TODAY(),"Follow up now","Scheduled"),IF(AND(H67="Applied",N(N67)&gt;=Settings!$C$9),"Follow up now",IF(H67="Saved","Apply","OK")))))</f>
        <v/>
      </c>
      <c r="P67" s="13" t="n"/>
      <c r="Q67" s="13" t="n"/>
    </row>
    <row r="68" hidden="1">
      <c r="B68" s="13" t="n"/>
      <c r="C68" s="13" t="n"/>
      <c r="D68" s="13" t="n"/>
      <c r="E68" s="13" t="n"/>
      <c r="F68" s="13" t="n"/>
      <c r="G68" s="14" t="n"/>
      <c r="H68" s="13" t="n"/>
      <c r="I68" s="16" t="n"/>
      <c r="J68" s="16" t="n"/>
      <c r="K68" s="13" t="n"/>
      <c r="L68" s="13" t="n"/>
      <c r="M68" s="14" t="n"/>
      <c r="N68" s="29">
        <f>IF(OR(B68="",G68=""),"",TODAY()-G68)</f>
        <v/>
      </c>
      <c r="O68" s="7">
        <f>IF(B68="","",IF(OR(H68="Rejected",H68="Withdrawn",H68="Accepted",H68="Offer"),"—",IF(M68&lt;&gt;"",IF(M68&lt;=TODAY(),"Follow up now","Scheduled"),IF(AND(H68="Applied",N(N68)&gt;=Settings!$C$9),"Follow up now",IF(H68="Saved","Apply","OK")))))</f>
        <v/>
      </c>
      <c r="P68" s="13" t="n"/>
      <c r="Q68" s="13" t="n"/>
    </row>
    <row r="69" hidden="1">
      <c r="B69" s="13" t="n"/>
      <c r="C69" s="13" t="n"/>
      <c r="D69" s="13" t="n"/>
      <c r="E69" s="13" t="n"/>
      <c r="F69" s="13" t="n"/>
      <c r="G69" s="14" t="n"/>
      <c r="H69" s="13" t="n"/>
      <c r="I69" s="16" t="n"/>
      <c r="J69" s="16" t="n"/>
      <c r="K69" s="13" t="n"/>
      <c r="L69" s="13" t="n"/>
      <c r="M69" s="14" t="n"/>
      <c r="N69" s="29">
        <f>IF(OR(B69="",G69=""),"",TODAY()-G69)</f>
        <v/>
      </c>
      <c r="O69" s="7">
        <f>IF(B69="","",IF(OR(H69="Rejected",H69="Withdrawn",H69="Accepted",H69="Offer"),"—",IF(M69&lt;&gt;"",IF(M69&lt;=TODAY(),"Follow up now","Scheduled"),IF(AND(H69="Applied",N(N69)&gt;=Settings!$C$9),"Follow up now",IF(H69="Saved","Apply","OK")))))</f>
        <v/>
      </c>
      <c r="P69" s="13" t="n"/>
      <c r="Q69" s="13" t="n"/>
    </row>
    <row r="70" hidden="1">
      <c r="B70" s="13" t="n"/>
      <c r="C70" s="13" t="n"/>
      <c r="D70" s="13" t="n"/>
      <c r="E70" s="13" t="n"/>
      <c r="F70" s="13" t="n"/>
      <c r="G70" s="14" t="n"/>
      <c r="H70" s="13" t="n"/>
      <c r="I70" s="16" t="n"/>
      <c r="J70" s="16" t="n"/>
      <c r="K70" s="13" t="n"/>
      <c r="L70" s="13" t="n"/>
      <c r="M70" s="14" t="n"/>
      <c r="N70" s="29">
        <f>IF(OR(B70="",G70=""),"",TODAY()-G70)</f>
        <v/>
      </c>
      <c r="O70" s="7">
        <f>IF(B70="","",IF(OR(H70="Rejected",H70="Withdrawn",H70="Accepted",H70="Offer"),"—",IF(M70&lt;&gt;"",IF(M70&lt;=TODAY(),"Follow up now","Scheduled"),IF(AND(H70="Applied",N(N70)&gt;=Settings!$C$9),"Follow up now",IF(H70="Saved","Apply","OK")))))</f>
        <v/>
      </c>
      <c r="P70" s="13" t="n"/>
      <c r="Q70" s="13" t="n"/>
    </row>
    <row r="71" hidden="1">
      <c r="B71" s="13" t="n"/>
      <c r="C71" s="13" t="n"/>
      <c r="D71" s="13" t="n"/>
      <c r="E71" s="13" t="n"/>
      <c r="F71" s="13" t="n"/>
      <c r="G71" s="14" t="n"/>
      <c r="H71" s="13" t="n"/>
      <c r="I71" s="16" t="n"/>
      <c r="J71" s="16" t="n"/>
      <c r="K71" s="13" t="n"/>
      <c r="L71" s="13" t="n"/>
      <c r="M71" s="14" t="n"/>
      <c r="N71" s="29">
        <f>IF(OR(B71="",G71=""),"",TODAY()-G71)</f>
        <v/>
      </c>
      <c r="O71" s="7">
        <f>IF(B71="","",IF(OR(H71="Rejected",H71="Withdrawn",H71="Accepted",H71="Offer"),"—",IF(M71&lt;&gt;"",IF(M71&lt;=TODAY(),"Follow up now","Scheduled"),IF(AND(H71="Applied",N(N71)&gt;=Settings!$C$9),"Follow up now",IF(H71="Saved","Apply","OK")))))</f>
        <v/>
      </c>
      <c r="P71" s="13" t="n"/>
      <c r="Q71" s="13" t="n"/>
    </row>
    <row r="72" hidden="1">
      <c r="B72" s="13" t="n"/>
      <c r="C72" s="13" t="n"/>
      <c r="D72" s="13" t="n"/>
      <c r="E72" s="13" t="n"/>
      <c r="F72" s="13" t="n"/>
      <c r="G72" s="14" t="n"/>
      <c r="H72" s="13" t="n"/>
      <c r="I72" s="16" t="n"/>
      <c r="J72" s="16" t="n"/>
      <c r="K72" s="13" t="n"/>
      <c r="L72" s="13" t="n"/>
      <c r="M72" s="14" t="n"/>
      <c r="N72" s="29">
        <f>IF(OR(B72="",G72=""),"",TODAY()-G72)</f>
        <v/>
      </c>
      <c r="O72" s="7">
        <f>IF(B72="","",IF(OR(H72="Rejected",H72="Withdrawn",H72="Accepted",H72="Offer"),"—",IF(M72&lt;&gt;"",IF(M72&lt;=TODAY(),"Follow up now","Scheduled"),IF(AND(H72="Applied",N(N72)&gt;=Settings!$C$9),"Follow up now",IF(H72="Saved","Apply","OK")))))</f>
        <v/>
      </c>
      <c r="P72" s="13" t="n"/>
      <c r="Q72" s="13" t="n"/>
    </row>
    <row r="73" hidden="1">
      <c r="B73" s="13" t="n"/>
      <c r="C73" s="13" t="n"/>
      <c r="D73" s="13" t="n"/>
      <c r="E73" s="13" t="n"/>
      <c r="F73" s="13" t="n"/>
      <c r="G73" s="14" t="n"/>
      <c r="H73" s="13" t="n"/>
      <c r="I73" s="16" t="n"/>
      <c r="J73" s="16" t="n"/>
      <c r="K73" s="13" t="n"/>
      <c r="L73" s="13" t="n"/>
      <c r="M73" s="14" t="n"/>
      <c r="N73" s="29">
        <f>IF(OR(B73="",G73=""),"",TODAY()-G73)</f>
        <v/>
      </c>
      <c r="O73" s="7">
        <f>IF(B73="","",IF(OR(H73="Rejected",H73="Withdrawn",H73="Accepted",H73="Offer"),"—",IF(M73&lt;&gt;"",IF(M73&lt;=TODAY(),"Follow up now","Scheduled"),IF(AND(H73="Applied",N(N73)&gt;=Settings!$C$9),"Follow up now",IF(H73="Saved","Apply","OK")))))</f>
        <v/>
      </c>
      <c r="P73" s="13" t="n"/>
      <c r="Q73" s="13" t="n"/>
    </row>
    <row r="74" hidden="1">
      <c r="B74" s="13" t="n"/>
      <c r="C74" s="13" t="n"/>
      <c r="D74" s="13" t="n"/>
      <c r="E74" s="13" t="n"/>
      <c r="F74" s="13" t="n"/>
      <c r="G74" s="14" t="n"/>
      <c r="H74" s="13" t="n"/>
      <c r="I74" s="16" t="n"/>
      <c r="J74" s="16" t="n"/>
      <c r="K74" s="13" t="n"/>
      <c r="L74" s="13" t="n"/>
      <c r="M74" s="14" t="n"/>
      <c r="N74" s="29">
        <f>IF(OR(B74="",G74=""),"",TODAY()-G74)</f>
        <v/>
      </c>
      <c r="O74" s="7">
        <f>IF(B74="","",IF(OR(H74="Rejected",H74="Withdrawn",H74="Accepted",H74="Offer"),"—",IF(M74&lt;&gt;"",IF(M74&lt;=TODAY(),"Follow up now","Scheduled"),IF(AND(H74="Applied",N(N74)&gt;=Settings!$C$9),"Follow up now",IF(H74="Saved","Apply","OK")))))</f>
        <v/>
      </c>
      <c r="P74" s="13" t="n"/>
      <c r="Q74" s="13" t="n"/>
    </row>
    <row r="75" hidden="1">
      <c r="B75" s="13" t="n"/>
      <c r="C75" s="13" t="n"/>
      <c r="D75" s="13" t="n"/>
      <c r="E75" s="13" t="n"/>
      <c r="F75" s="13" t="n"/>
      <c r="G75" s="14" t="n"/>
      <c r="H75" s="13" t="n"/>
      <c r="I75" s="16" t="n"/>
      <c r="J75" s="16" t="n"/>
      <c r="K75" s="13" t="n"/>
      <c r="L75" s="13" t="n"/>
      <c r="M75" s="14" t="n"/>
      <c r="N75" s="29">
        <f>IF(OR(B75="",G75=""),"",TODAY()-G75)</f>
        <v/>
      </c>
      <c r="O75" s="7">
        <f>IF(B75="","",IF(OR(H75="Rejected",H75="Withdrawn",H75="Accepted",H75="Offer"),"—",IF(M75&lt;&gt;"",IF(M75&lt;=TODAY(),"Follow up now","Scheduled"),IF(AND(H75="Applied",N(N75)&gt;=Settings!$C$9),"Follow up now",IF(H75="Saved","Apply","OK")))))</f>
        <v/>
      </c>
      <c r="P75" s="13" t="n"/>
      <c r="Q75" s="13" t="n"/>
    </row>
    <row r="76" hidden="1">
      <c r="B76" s="13" t="n"/>
      <c r="C76" s="13" t="n"/>
      <c r="D76" s="13" t="n"/>
      <c r="E76" s="13" t="n"/>
      <c r="F76" s="13" t="n"/>
      <c r="G76" s="14" t="n"/>
      <c r="H76" s="13" t="n"/>
      <c r="I76" s="16" t="n"/>
      <c r="J76" s="16" t="n"/>
      <c r="K76" s="13" t="n"/>
      <c r="L76" s="13" t="n"/>
      <c r="M76" s="14" t="n"/>
      <c r="N76" s="29">
        <f>IF(OR(B76="",G76=""),"",TODAY()-G76)</f>
        <v/>
      </c>
      <c r="O76" s="7">
        <f>IF(B76="","",IF(OR(H76="Rejected",H76="Withdrawn",H76="Accepted",H76="Offer"),"—",IF(M76&lt;&gt;"",IF(M76&lt;=TODAY(),"Follow up now","Scheduled"),IF(AND(H76="Applied",N(N76)&gt;=Settings!$C$9),"Follow up now",IF(H76="Saved","Apply","OK")))))</f>
        <v/>
      </c>
      <c r="P76" s="13" t="n"/>
      <c r="Q76" s="13" t="n"/>
    </row>
    <row r="77" hidden="1">
      <c r="B77" s="13" t="n"/>
      <c r="C77" s="13" t="n"/>
      <c r="D77" s="13" t="n"/>
      <c r="E77" s="13" t="n"/>
      <c r="F77" s="13" t="n"/>
      <c r="G77" s="14" t="n"/>
      <c r="H77" s="13" t="n"/>
      <c r="I77" s="16" t="n"/>
      <c r="J77" s="16" t="n"/>
      <c r="K77" s="13" t="n"/>
      <c r="L77" s="13" t="n"/>
      <c r="M77" s="14" t="n"/>
      <c r="N77" s="29">
        <f>IF(OR(B77="",G77=""),"",TODAY()-G77)</f>
        <v/>
      </c>
      <c r="O77" s="7">
        <f>IF(B77="","",IF(OR(H77="Rejected",H77="Withdrawn",H77="Accepted",H77="Offer"),"—",IF(M77&lt;&gt;"",IF(M77&lt;=TODAY(),"Follow up now","Scheduled"),IF(AND(H77="Applied",N(N77)&gt;=Settings!$C$9),"Follow up now",IF(H77="Saved","Apply","OK")))))</f>
        <v/>
      </c>
      <c r="P77" s="13" t="n"/>
      <c r="Q77" s="13" t="n"/>
    </row>
    <row r="78" hidden="1">
      <c r="B78" s="13" t="n"/>
      <c r="C78" s="13" t="n"/>
      <c r="D78" s="13" t="n"/>
      <c r="E78" s="13" t="n"/>
      <c r="F78" s="13" t="n"/>
      <c r="G78" s="14" t="n"/>
      <c r="H78" s="13" t="n"/>
      <c r="I78" s="16" t="n"/>
      <c r="J78" s="16" t="n"/>
      <c r="K78" s="13" t="n"/>
      <c r="L78" s="13" t="n"/>
      <c r="M78" s="14" t="n"/>
      <c r="N78" s="29">
        <f>IF(OR(B78="",G78=""),"",TODAY()-G78)</f>
        <v/>
      </c>
      <c r="O78" s="7">
        <f>IF(B78="","",IF(OR(H78="Rejected",H78="Withdrawn",H78="Accepted",H78="Offer"),"—",IF(M78&lt;&gt;"",IF(M78&lt;=TODAY(),"Follow up now","Scheduled"),IF(AND(H78="Applied",N(N78)&gt;=Settings!$C$9),"Follow up now",IF(H78="Saved","Apply","OK")))))</f>
        <v/>
      </c>
      <c r="P78" s="13" t="n"/>
      <c r="Q78" s="13" t="n"/>
    </row>
    <row r="79" hidden="1">
      <c r="B79" s="13" t="n"/>
      <c r="C79" s="13" t="n"/>
      <c r="D79" s="13" t="n"/>
      <c r="E79" s="13" t="n"/>
      <c r="F79" s="13" t="n"/>
      <c r="G79" s="14" t="n"/>
      <c r="H79" s="13" t="n"/>
      <c r="I79" s="16" t="n"/>
      <c r="J79" s="16" t="n"/>
      <c r="K79" s="13" t="n"/>
      <c r="L79" s="13" t="n"/>
      <c r="M79" s="14" t="n"/>
      <c r="N79" s="29">
        <f>IF(OR(B79="",G79=""),"",TODAY()-G79)</f>
        <v/>
      </c>
      <c r="O79" s="7">
        <f>IF(B79="","",IF(OR(H79="Rejected",H79="Withdrawn",H79="Accepted",H79="Offer"),"—",IF(M79&lt;&gt;"",IF(M79&lt;=TODAY(),"Follow up now","Scheduled"),IF(AND(H79="Applied",N(N79)&gt;=Settings!$C$9),"Follow up now",IF(H79="Saved","Apply","OK")))))</f>
        <v/>
      </c>
      <c r="P79" s="13" t="n"/>
      <c r="Q79" s="13" t="n"/>
    </row>
    <row r="80" hidden="1">
      <c r="B80" s="13" t="n"/>
      <c r="C80" s="13" t="n"/>
      <c r="D80" s="13" t="n"/>
      <c r="E80" s="13" t="n"/>
      <c r="F80" s="13" t="n"/>
      <c r="G80" s="14" t="n"/>
      <c r="H80" s="13" t="n"/>
      <c r="I80" s="16" t="n"/>
      <c r="J80" s="16" t="n"/>
      <c r="K80" s="13" t="n"/>
      <c r="L80" s="13" t="n"/>
      <c r="M80" s="14" t="n"/>
      <c r="N80" s="29">
        <f>IF(OR(B80="",G80=""),"",TODAY()-G80)</f>
        <v/>
      </c>
      <c r="O80" s="7">
        <f>IF(B80="","",IF(OR(H80="Rejected",H80="Withdrawn",H80="Accepted",H80="Offer"),"—",IF(M80&lt;&gt;"",IF(M80&lt;=TODAY(),"Follow up now","Scheduled"),IF(AND(H80="Applied",N(N80)&gt;=Settings!$C$9),"Follow up now",IF(H80="Saved","Apply","OK")))))</f>
        <v/>
      </c>
      <c r="P80" s="13" t="n"/>
      <c r="Q80" s="13" t="n"/>
    </row>
    <row r="81" hidden="1">
      <c r="B81" s="13" t="n"/>
      <c r="C81" s="13" t="n"/>
      <c r="D81" s="13" t="n"/>
      <c r="E81" s="13" t="n"/>
      <c r="F81" s="13" t="n"/>
      <c r="G81" s="14" t="n"/>
      <c r="H81" s="13" t="n"/>
      <c r="I81" s="16" t="n"/>
      <c r="J81" s="16" t="n"/>
      <c r="K81" s="13" t="n"/>
      <c r="L81" s="13" t="n"/>
      <c r="M81" s="14" t="n"/>
      <c r="N81" s="29">
        <f>IF(OR(B81="",G81=""),"",TODAY()-G81)</f>
        <v/>
      </c>
      <c r="O81" s="7">
        <f>IF(B81="","",IF(OR(H81="Rejected",H81="Withdrawn",H81="Accepted",H81="Offer"),"—",IF(M81&lt;&gt;"",IF(M81&lt;=TODAY(),"Follow up now","Scheduled"),IF(AND(H81="Applied",N(N81)&gt;=Settings!$C$9),"Follow up now",IF(H81="Saved","Apply","OK")))))</f>
        <v/>
      </c>
      <c r="P81" s="13" t="n"/>
      <c r="Q81" s="13" t="n"/>
    </row>
    <row r="82" hidden="1">
      <c r="B82" s="13" t="n"/>
      <c r="C82" s="13" t="n"/>
      <c r="D82" s="13" t="n"/>
      <c r="E82" s="13" t="n"/>
      <c r="F82" s="13" t="n"/>
      <c r="G82" s="14" t="n"/>
      <c r="H82" s="13" t="n"/>
      <c r="I82" s="16" t="n"/>
      <c r="J82" s="16" t="n"/>
      <c r="K82" s="13" t="n"/>
      <c r="L82" s="13" t="n"/>
      <c r="M82" s="14" t="n"/>
      <c r="N82" s="29">
        <f>IF(OR(B82="",G82=""),"",TODAY()-G82)</f>
        <v/>
      </c>
      <c r="O82" s="7">
        <f>IF(B82="","",IF(OR(H82="Rejected",H82="Withdrawn",H82="Accepted",H82="Offer"),"—",IF(M82&lt;&gt;"",IF(M82&lt;=TODAY(),"Follow up now","Scheduled"),IF(AND(H82="Applied",N(N82)&gt;=Settings!$C$9),"Follow up now",IF(H82="Saved","Apply","OK")))))</f>
        <v/>
      </c>
      <c r="P82" s="13" t="n"/>
      <c r="Q82" s="13" t="n"/>
    </row>
    <row r="83" hidden="1">
      <c r="B83" s="13" t="n"/>
      <c r="C83" s="13" t="n"/>
      <c r="D83" s="13" t="n"/>
      <c r="E83" s="13" t="n"/>
      <c r="F83" s="13" t="n"/>
      <c r="G83" s="14" t="n"/>
      <c r="H83" s="13" t="n"/>
      <c r="I83" s="16" t="n"/>
      <c r="J83" s="16" t="n"/>
      <c r="K83" s="13" t="n"/>
      <c r="L83" s="13" t="n"/>
      <c r="M83" s="14" t="n"/>
      <c r="N83" s="29">
        <f>IF(OR(B83="",G83=""),"",TODAY()-G83)</f>
        <v/>
      </c>
      <c r="O83" s="7">
        <f>IF(B83="","",IF(OR(H83="Rejected",H83="Withdrawn",H83="Accepted",H83="Offer"),"—",IF(M83&lt;&gt;"",IF(M83&lt;=TODAY(),"Follow up now","Scheduled"),IF(AND(H83="Applied",N(N83)&gt;=Settings!$C$9),"Follow up now",IF(H83="Saved","Apply","OK")))))</f>
        <v/>
      </c>
      <c r="P83" s="13" t="n"/>
      <c r="Q83" s="13" t="n"/>
    </row>
    <row r="84" hidden="1">
      <c r="B84" s="13" t="n"/>
      <c r="C84" s="13" t="n"/>
      <c r="D84" s="13" t="n"/>
      <c r="E84" s="13" t="n"/>
      <c r="F84" s="13" t="n"/>
      <c r="G84" s="14" t="n"/>
      <c r="H84" s="13" t="n"/>
      <c r="I84" s="16" t="n"/>
      <c r="J84" s="16" t="n"/>
      <c r="K84" s="13" t="n"/>
      <c r="L84" s="13" t="n"/>
      <c r="M84" s="14" t="n"/>
      <c r="N84" s="29">
        <f>IF(OR(B84="",G84=""),"",TODAY()-G84)</f>
        <v/>
      </c>
      <c r="O84" s="7">
        <f>IF(B84="","",IF(OR(H84="Rejected",H84="Withdrawn",H84="Accepted",H84="Offer"),"—",IF(M84&lt;&gt;"",IF(M84&lt;=TODAY(),"Follow up now","Scheduled"),IF(AND(H84="Applied",N(N84)&gt;=Settings!$C$9),"Follow up now",IF(H84="Saved","Apply","OK")))))</f>
        <v/>
      </c>
      <c r="P84" s="13" t="n"/>
      <c r="Q84" s="13" t="n"/>
    </row>
    <row r="85" hidden="1">
      <c r="B85" s="13" t="n"/>
      <c r="C85" s="13" t="n"/>
      <c r="D85" s="13" t="n"/>
      <c r="E85" s="13" t="n"/>
      <c r="F85" s="13" t="n"/>
      <c r="G85" s="14" t="n"/>
      <c r="H85" s="13" t="n"/>
      <c r="I85" s="16" t="n"/>
      <c r="J85" s="16" t="n"/>
      <c r="K85" s="13" t="n"/>
      <c r="L85" s="13" t="n"/>
      <c r="M85" s="14" t="n"/>
      <c r="N85" s="29">
        <f>IF(OR(B85="",G85=""),"",TODAY()-G85)</f>
        <v/>
      </c>
      <c r="O85" s="7">
        <f>IF(B85="","",IF(OR(H85="Rejected",H85="Withdrawn",H85="Accepted",H85="Offer"),"—",IF(M85&lt;&gt;"",IF(M85&lt;=TODAY(),"Follow up now","Scheduled"),IF(AND(H85="Applied",N(N85)&gt;=Settings!$C$9),"Follow up now",IF(H85="Saved","Apply","OK")))))</f>
        <v/>
      </c>
      <c r="P85" s="13" t="n"/>
      <c r="Q85" s="13" t="n"/>
    </row>
    <row r="86" hidden="1">
      <c r="B86" s="13" t="n"/>
      <c r="C86" s="13" t="n"/>
      <c r="D86" s="13" t="n"/>
      <c r="E86" s="13" t="n"/>
      <c r="F86" s="13" t="n"/>
      <c r="G86" s="14" t="n"/>
      <c r="H86" s="13" t="n"/>
      <c r="I86" s="16" t="n"/>
      <c r="J86" s="16" t="n"/>
      <c r="K86" s="13" t="n"/>
      <c r="L86" s="13" t="n"/>
      <c r="M86" s="14" t="n"/>
      <c r="N86" s="29">
        <f>IF(OR(B86="",G86=""),"",TODAY()-G86)</f>
        <v/>
      </c>
      <c r="O86" s="7">
        <f>IF(B86="","",IF(OR(H86="Rejected",H86="Withdrawn",H86="Accepted",H86="Offer"),"—",IF(M86&lt;&gt;"",IF(M86&lt;=TODAY(),"Follow up now","Scheduled"),IF(AND(H86="Applied",N(N86)&gt;=Settings!$C$9),"Follow up now",IF(H86="Saved","Apply","OK")))))</f>
        <v/>
      </c>
      <c r="P86" s="13" t="n"/>
      <c r="Q86" s="13" t="n"/>
    </row>
    <row r="87" hidden="1">
      <c r="B87" s="13" t="n"/>
      <c r="C87" s="13" t="n"/>
      <c r="D87" s="13" t="n"/>
      <c r="E87" s="13" t="n"/>
      <c r="F87" s="13" t="n"/>
      <c r="G87" s="14" t="n"/>
      <c r="H87" s="13" t="n"/>
      <c r="I87" s="16" t="n"/>
      <c r="J87" s="16" t="n"/>
      <c r="K87" s="13" t="n"/>
      <c r="L87" s="13" t="n"/>
      <c r="M87" s="14" t="n"/>
      <c r="N87" s="29">
        <f>IF(OR(B87="",G87=""),"",TODAY()-G87)</f>
        <v/>
      </c>
      <c r="O87" s="7">
        <f>IF(B87="","",IF(OR(H87="Rejected",H87="Withdrawn",H87="Accepted",H87="Offer"),"—",IF(M87&lt;&gt;"",IF(M87&lt;=TODAY(),"Follow up now","Scheduled"),IF(AND(H87="Applied",N(N87)&gt;=Settings!$C$9),"Follow up now",IF(H87="Saved","Apply","OK")))))</f>
        <v/>
      </c>
      <c r="P87" s="13" t="n"/>
      <c r="Q87" s="13" t="n"/>
    </row>
    <row r="88" hidden="1">
      <c r="B88" s="13" t="n"/>
      <c r="C88" s="13" t="n"/>
      <c r="D88" s="13" t="n"/>
      <c r="E88" s="13" t="n"/>
      <c r="F88" s="13" t="n"/>
      <c r="G88" s="14" t="n"/>
      <c r="H88" s="13" t="n"/>
      <c r="I88" s="16" t="n"/>
      <c r="J88" s="16" t="n"/>
      <c r="K88" s="13" t="n"/>
      <c r="L88" s="13" t="n"/>
      <c r="M88" s="14" t="n"/>
      <c r="N88" s="29">
        <f>IF(OR(B88="",G88=""),"",TODAY()-G88)</f>
        <v/>
      </c>
      <c r="O88" s="7">
        <f>IF(B88="","",IF(OR(H88="Rejected",H88="Withdrawn",H88="Accepted",H88="Offer"),"—",IF(M88&lt;&gt;"",IF(M88&lt;=TODAY(),"Follow up now","Scheduled"),IF(AND(H88="Applied",N(N88)&gt;=Settings!$C$9),"Follow up now",IF(H88="Saved","Apply","OK")))))</f>
        <v/>
      </c>
      <c r="P88" s="13" t="n"/>
      <c r="Q88" s="13" t="n"/>
    </row>
    <row r="89" hidden="1">
      <c r="B89" s="13" t="n"/>
      <c r="C89" s="13" t="n"/>
      <c r="D89" s="13" t="n"/>
      <c r="E89" s="13" t="n"/>
      <c r="F89" s="13" t="n"/>
      <c r="G89" s="14" t="n"/>
      <c r="H89" s="13" t="n"/>
      <c r="I89" s="16" t="n"/>
      <c r="J89" s="16" t="n"/>
      <c r="K89" s="13" t="n"/>
      <c r="L89" s="13" t="n"/>
      <c r="M89" s="14" t="n"/>
      <c r="N89" s="29">
        <f>IF(OR(B89="",G89=""),"",TODAY()-G89)</f>
        <v/>
      </c>
      <c r="O89" s="7">
        <f>IF(B89="","",IF(OR(H89="Rejected",H89="Withdrawn",H89="Accepted",H89="Offer"),"—",IF(M89&lt;&gt;"",IF(M89&lt;=TODAY(),"Follow up now","Scheduled"),IF(AND(H89="Applied",N(N89)&gt;=Settings!$C$9),"Follow up now",IF(H89="Saved","Apply","OK")))))</f>
        <v/>
      </c>
      <c r="P89" s="13" t="n"/>
      <c r="Q89" s="13" t="n"/>
    </row>
    <row r="90" hidden="1">
      <c r="B90" s="13" t="n"/>
      <c r="C90" s="13" t="n"/>
      <c r="D90" s="13" t="n"/>
      <c r="E90" s="13" t="n"/>
      <c r="F90" s="13" t="n"/>
      <c r="G90" s="14" t="n"/>
      <c r="H90" s="13" t="n"/>
      <c r="I90" s="16" t="n"/>
      <c r="J90" s="16" t="n"/>
      <c r="K90" s="13" t="n"/>
      <c r="L90" s="13" t="n"/>
      <c r="M90" s="14" t="n"/>
      <c r="N90" s="29">
        <f>IF(OR(B90="",G90=""),"",TODAY()-G90)</f>
        <v/>
      </c>
      <c r="O90" s="7">
        <f>IF(B90="","",IF(OR(H90="Rejected",H90="Withdrawn",H90="Accepted",H90="Offer"),"—",IF(M90&lt;&gt;"",IF(M90&lt;=TODAY(),"Follow up now","Scheduled"),IF(AND(H90="Applied",N(N90)&gt;=Settings!$C$9),"Follow up now",IF(H90="Saved","Apply","OK")))))</f>
        <v/>
      </c>
      <c r="P90" s="13" t="n"/>
      <c r="Q90" s="13" t="n"/>
    </row>
    <row r="91" hidden="1">
      <c r="B91" s="13" t="n"/>
      <c r="C91" s="13" t="n"/>
      <c r="D91" s="13" t="n"/>
      <c r="E91" s="13" t="n"/>
      <c r="F91" s="13" t="n"/>
      <c r="G91" s="14" t="n"/>
      <c r="H91" s="13" t="n"/>
      <c r="I91" s="16" t="n"/>
      <c r="J91" s="16" t="n"/>
      <c r="K91" s="13" t="n"/>
      <c r="L91" s="13" t="n"/>
      <c r="M91" s="14" t="n"/>
      <c r="N91" s="29">
        <f>IF(OR(B91="",G91=""),"",TODAY()-G91)</f>
        <v/>
      </c>
      <c r="O91" s="7">
        <f>IF(B91="","",IF(OR(H91="Rejected",H91="Withdrawn",H91="Accepted",H91="Offer"),"—",IF(M91&lt;&gt;"",IF(M91&lt;=TODAY(),"Follow up now","Scheduled"),IF(AND(H91="Applied",N(N91)&gt;=Settings!$C$9),"Follow up now",IF(H91="Saved","Apply","OK")))))</f>
        <v/>
      </c>
      <c r="P91" s="13" t="n"/>
      <c r="Q91" s="13" t="n"/>
    </row>
    <row r="92" hidden="1">
      <c r="B92" s="13" t="n"/>
      <c r="C92" s="13" t="n"/>
      <c r="D92" s="13" t="n"/>
      <c r="E92" s="13" t="n"/>
      <c r="F92" s="13" t="n"/>
      <c r="G92" s="14" t="n"/>
      <c r="H92" s="13" t="n"/>
      <c r="I92" s="16" t="n"/>
      <c r="J92" s="16" t="n"/>
      <c r="K92" s="13" t="n"/>
      <c r="L92" s="13" t="n"/>
      <c r="M92" s="14" t="n"/>
      <c r="N92" s="29">
        <f>IF(OR(B92="",G92=""),"",TODAY()-G92)</f>
        <v/>
      </c>
      <c r="O92" s="7">
        <f>IF(B92="","",IF(OR(H92="Rejected",H92="Withdrawn",H92="Accepted",H92="Offer"),"—",IF(M92&lt;&gt;"",IF(M92&lt;=TODAY(),"Follow up now","Scheduled"),IF(AND(H92="Applied",N(N92)&gt;=Settings!$C$9),"Follow up now",IF(H92="Saved","Apply","OK")))))</f>
        <v/>
      </c>
      <c r="P92" s="13" t="n"/>
      <c r="Q92" s="13" t="n"/>
    </row>
    <row r="93" hidden="1">
      <c r="B93" s="13" t="n"/>
      <c r="C93" s="13" t="n"/>
      <c r="D93" s="13" t="n"/>
      <c r="E93" s="13" t="n"/>
      <c r="F93" s="13" t="n"/>
      <c r="G93" s="14" t="n"/>
      <c r="H93" s="13" t="n"/>
      <c r="I93" s="16" t="n"/>
      <c r="J93" s="16" t="n"/>
      <c r="K93" s="13" t="n"/>
      <c r="L93" s="13" t="n"/>
      <c r="M93" s="14" t="n"/>
      <c r="N93" s="29">
        <f>IF(OR(B93="",G93=""),"",TODAY()-G93)</f>
        <v/>
      </c>
      <c r="O93" s="7">
        <f>IF(B93="","",IF(OR(H93="Rejected",H93="Withdrawn",H93="Accepted",H93="Offer"),"—",IF(M93&lt;&gt;"",IF(M93&lt;=TODAY(),"Follow up now","Scheduled"),IF(AND(H93="Applied",N(N93)&gt;=Settings!$C$9),"Follow up now",IF(H93="Saved","Apply","OK")))))</f>
        <v/>
      </c>
      <c r="P93" s="13" t="n"/>
      <c r="Q93" s="13" t="n"/>
    </row>
    <row r="94" hidden="1">
      <c r="B94" s="13" t="n"/>
      <c r="C94" s="13" t="n"/>
      <c r="D94" s="13" t="n"/>
      <c r="E94" s="13" t="n"/>
      <c r="F94" s="13" t="n"/>
      <c r="G94" s="14" t="n"/>
      <c r="H94" s="13" t="n"/>
      <c r="I94" s="16" t="n"/>
      <c r="J94" s="16" t="n"/>
      <c r="K94" s="13" t="n"/>
      <c r="L94" s="13" t="n"/>
      <c r="M94" s="14" t="n"/>
      <c r="N94" s="29">
        <f>IF(OR(B94="",G94=""),"",TODAY()-G94)</f>
        <v/>
      </c>
      <c r="O94" s="7">
        <f>IF(B94="","",IF(OR(H94="Rejected",H94="Withdrawn",H94="Accepted",H94="Offer"),"—",IF(M94&lt;&gt;"",IF(M94&lt;=TODAY(),"Follow up now","Scheduled"),IF(AND(H94="Applied",N(N94)&gt;=Settings!$C$9),"Follow up now",IF(H94="Saved","Apply","OK")))))</f>
        <v/>
      </c>
      <c r="P94" s="13" t="n"/>
      <c r="Q94" s="13" t="n"/>
    </row>
    <row r="95" hidden="1">
      <c r="B95" s="13" t="n"/>
      <c r="C95" s="13" t="n"/>
      <c r="D95" s="13" t="n"/>
      <c r="E95" s="13" t="n"/>
      <c r="F95" s="13" t="n"/>
      <c r="G95" s="14" t="n"/>
      <c r="H95" s="13" t="n"/>
      <c r="I95" s="16" t="n"/>
      <c r="J95" s="16" t="n"/>
      <c r="K95" s="13" t="n"/>
      <c r="L95" s="13" t="n"/>
      <c r="M95" s="14" t="n"/>
      <c r="N95" s="29">
        <f>IF(OR(B95="",G95=""),"",TODAY()-G95)</f>
        <v/>
      </c>
      <c r="O95" s="7">
        <f>IF(B95="","",IF(OR(H95="Rejected",H95="Withdrawn",H95="Accepted",H95="Offer"),"—",IF(M95&lt;&gt;"",IF(M95&lt;=TODAY(),"Follow up now","Scheduled"),IF(AND(H95="Applied",N(N95)&gt;=Settings!$C$9),"Follow up now",IF(H95="Saved","Apply","OK")))))</f>
        <v/>
      </c>
      <c r="P95" s="13" t="n"/>
      <c r="Q95" s="13" t="n"/>
    </row>
    <row r="96" hidden="1">
      <c r="B96" s="13" t="n"/>
      <c r="C96" s="13" t="n"/>
      <c r="D96" s="13" t="n"/>
      <c r="E96" s="13" t="n"/>
      <c r="F96" s="13" t="n"/>
      <c r="G96" s="14" t="n"/>
      <c r="H96" s="13" t="n"/>
      <c r="I96" s="16" t="n"/>
      <c r="J96" s="16" t="n"/>
      <c r="K96" s="13" t="n"/>
      <c r="L96" s="13" t="n"/>
      <c r="M96" s="14" t="n"/>
      <c r="N96" s="29">
        <f>IF(OR(B96="",G96=""),"",TODAY()-G96)</f>
        <v/>
      </c>
      <c r="O96" s="7">
        <f>IF(B96="","",IF(OR(H96="Rejected",H96="Withdrawn",H96="Accepted",H96="Offer"),"—",IF(M96&lt;&gt;"",IF(M96&lt;=TODAY(),"Follow up now","Scheduled"),IF(AND(H96="Applied",N(N96)&gt;=Settings!$C$9),"Follow up now",IF(H96="Saved","Apply","OK")))))</f>
        <v/>
      </c>
      <c r="P96" s="13" t="n"/>
      <c r="Q96" s="13" t="n"/>
    </row>
    <row r="97" hidden="1">
      <c r="B97" s="13" t="n"/>
      <c r="C97" s="13" t="n"/>
      <c r="D97" s="13" t="n"/>
      <c r="E97" s="13" t="n"/>
      <c r="F97" s="13" t="n"/>
      <c r="G97" s="14" t="n"/>
      <c r="H97" s="13" t="n"/>
      <c r="I97" s="16" t="n"/>
      <c r="J97" s="16" t="n"/>
      <c r="K97" s="13" t="n"/>
      <c r="L97" s="13" t="n"/>
      <c r="M97" s="14" t="n"/>
      <c r="N97" s="29">
        <f>IF(OR(B97="",G97=""),"",TODAY()-G97)</f>
        <v/>
      </c>
      <c r="O97" s="7">
        <f>IF(B97="","",IF(OR(H97="Rejected",H97="Withdrawn",H97="Accepted",H97="Offer"),"—",IF(M97&lt;&gt;"",IF(M97&lt;=TODAY(),"Follow up now","Scheduled"),IF(AND(H97="Applied",N(N97)&gt;=Settings!$C$9),"Follow up now",IF(H97="Saved","Apply","OK")))))</f>
        <v/>
      </c>
      <c r="P97" s="13" t="n"/>
      <c r="Q97" s="13" t="n"/>
    </row>
    <row r="98" hidden="1">
      <c r="B98" s="13" t="n"/>
      <c r="C98" s="13" t="n"/>
      <c r="D98" s="13" t="n"/>
      <c r="E98" s="13" t="n"/>
      <c r="F98" s="13" t="n"/>
      <c r="G98" s="14" t="n"/>
      <c r="H98" s="13" t="n"/>
      <c r="I98" s="16" t="n"/>
      <c r="J98" s="16" t="n"/>
      <c r="K98" s="13" t="n"/>
      <c r="L98" s="13" t="n"/>
      <c r="M98" s="14" t="n"/>
      <c r="N98" s="29">
        <f>IF(OR(B98="",G98=""),"",TODAY()-G98)</f>
        <v/>
      </c>
      <c r="O98" s="7">
        <f>IF(B98="","",IF(OR(H98="Rejected",H98="Withdrawn",H98="Accepted",H98="Offer"),"—",IF(M98&lt;&gt;"",IF(M98&lt;=TODAY(),"Follow up now","Scheduled"),IF(AND(H98="Applied",N(N98)&gt;=Settings!$C$9),"Follow up now",IF(H98="Saved","Apply","OK")))))</f>
        <v/>
      </c>
      <c r="P98" s="13" t="n"/>
      <c r="Q98" s="13" t="n"/>
    </row>
    <row r="99" hidden="1">
      <c r="B99" s="13" t="n"/>
      <c r="C99" s="13" t="n"/>
      <c r="D99" s="13" t="n"/>
      <c r="E99" s="13" t="n"/>
      <c r="F99" s="13" t="n"/>
      <c r="G99" s="14" t="n"/>
      <c r="H99" s="13" t="n"/>
      <c r="I99" s="16" t="n"/>
      <c r="J99" s="16" t="n"/>
      <c r="K99" s="13" t="n"/>
      <c r="L99" s="13" t="n"/>
      <c r="M99" s="14" t="n"/>
      <c r="N99" s="29">
        <f>IF(OR(B99="",G99=""),"",TODAY()-G99)</f>
        <v/>
      </c>
      <c r="O99" s="7">
        <f>IF(B99="","",IF(OR(H99="Rejected",H99="Withdrawn",H99="Accepted",H99="Offer"),"—",IF(M99&lt;&gt;"",IF(M99&lt;=TODAY(),"Follow up now","Scheduled"),IF(AND(H99="Applied",N(N99)&gt;=Settings!$C$9),"Follow up now",IF(H99="Saved","Apply","OK")))))</f>
        <v/>
      </c>
      <c r="P99" s="13" t="n"/>
      <c r="Q99" s="13" t="n"/>
    </row>
    <row r="100" hidden="1">
      <c r="B100" s="13" t="n"/>
      <c r="C100" s="13" t="n"/>
      <c r="D100" s="13" t="n"/>
      <c r="E100" s="13" t="n"/>
      <c r="F100" s="13" t="n"/>
      <c r="G100" s="14" t="n"/>
      <c r="H100" s="13" t="n"/>
      <c r="I100" s="16" t="n"/>
      <c r="J100" s="16" t="n"/>
      <c r="K100" s="13" t="n"/>
      <c r="L100" s="13" t="n"/>
      <c r="M100" s="14" t="n"/>
      <c r="N100" s="29">
        <f>IF(OR(B100="",G100=""),"",TODAY()-G100)</f>
        <v/>
      </c>
      <c r="O100" s="7">
        <f>IF(B100="","",IF(OR(H100="Rejected",H100="Withdrawn",H100="Accepted",H100="Offer"),"—",IF(M100&lt;&gt;"",IF(M100&lt;=TODAY(),"Follow up now","Scheduled"),IF(AND(H100="Applied",N(N100)&gt;=Settings!$C$9),"Follow up now",IF(H100="Saved","Apply","OK")))))</f>
        <v/>
      </c>
      <c r="P100" s="13" t="n"/>
      <c r="Q100" s="13" t="n"/>
    </row>
    <row r="101" hidden="1">
      <c r="B101" s="13" t="n"/>
      <c r="C101" s="13" t="n"/>
      <c r="D101" s="13" t="n"/>
      <c r="E101" s="13" t="n"/>
      <c r="F101" s="13" t="n"/>
      <c r="G101" s="14" t="n"/>
      <c r="H101" s="13" t="n"/>
      <c r="I101" s="16" t="n"/>
      <c r="J101" s="16" t="n"/>
      <c r="K101" s="13" t="n"/>
      <c r="L101" s="13" t="n"/>
      <c r="M101" s="14" t="n"/>
      <c r="N101" s="29">
        <f>IF(OR(B101="",G101=""),"",TODAY()-G101)</f>
        <v/>
      </c>
      <c r="O101" s="7">
        <f>IF(B101="","",IF(OR(H101="Rejected",H101="Withdrawn",H101="Accepted",H101="Offer"),"—",IF(M101&lt;&gt;"",IF(M101&lt;=TODAY(),"Follow up now","Scheduled"),IF(AND(H101="Applied",N(N101)&gt;=Settings!$C$9),"Follow up now",IF(H101="Saved","Apply","OK")))))</f>
        <v/>
      </c>
      <c r="P101" s="13" t="n"/>
      <c r="Q101" s="13" t="n"/>
    </row>
    <row r="102" hidden="1">
      <c r="B102" s="13" t="n"/>
      <c r="C102" s="13" t="n"/>
      <c r="D102" s="13" t="n"/>
      <c r="E102" s="13" t="n"/>
      <c r="F102" s="13" t="n"/>
      <c r="G102" s="14" t="n"/>
      <c r="H102" s="13" t="n"/>
      <c r="I102" s="16" t="n"/>
      <c r="J102" s="16" t="n"/>
      <c r="K102" s="13" t="n"/>
      <c r="L102" s="13" t="n"/>
      <c r="M102" s="14" t="n"/>
      <c r="N102" s="29">
        <f>IF(OR(B102="",G102=""),"",TODAY()-G102)</f>
        <v/>
      </c>
      <c r="O102" s="7">
        <f>IF(B102="","",IF(OR(H102="Rejected",H102="Withdrawn",H102="Accepted",H102="Offer"),"—",IF(M102&lt;&gt;"",IF(M102&lt;=TODAY(),"Follow up now","Scheduled"),IF(AND(H102="Applied",N(N102)&gt;=Settings!$C$9),"Follow up now",IF(H102="Saved","Apply","OK")))))</f>
        <v/>
      </c>
      <c r="P102" s="13" t="n"/>
      <c r="Q102" s="13" t="n"/>
    </row>
    <row r="103" hidden="1">
      <c r="B103" s="13" t="n"/>
      <c r="C103" s="13" t="n"/>
      <c r="D103" s="13" t="n"/>
      <c r="E103" s="13" t="n"/>
      <c r="F103" s="13" t="n"/>
      <c r="G103" s="14" t="n"/>
      <c r="H103" s="13" t="n"/>
      <c r="I103" s="16" t="n"/>
      <c r="J103" s="16" t="n"/>
      <c r="K103" s="13" t="n"/>
      <c r="L103" s="13" t="n"/>
      <c r="M103" s="14" t="n"/>
      <c r="N103" s="29">
        <f>IF(OR(B103="",G103=""),"",TODAY()-G103)</f>
        <v/>
      </c>
      <c r="O103" s="7">
        <f>IF(B103="","",IF(OR(H103="Rejected",H103="Withdrawn",H103="Accepted",H103="Offer"),"—",IF(M103&lt;&gt;"",IF(M103&lt;=TODAY(),"Follow up now","Scheduled"),IF(AND(H103="Applied",N(N103)&gt;=Settings!$C$9),"Follow up now",IF(H103="Saved","Apply","OK")))))</f>
        <v/>
      </c>
      <c r="P103" s="13" t="n"/>
      <c r="Q103" s="13" t="n"/>
    </row>
    <row r="104" hidden="1">
      <c r="B104" s="13" t="n"/>
      <c r="C104" s="13" t="n"/>
      <c r="D104" s="13" t="n"/>
      <c r="E104" s="13" t="n"/>
      <c r="F104" s="13" t="n"/>
      <c r="G104" s="14" t="n"/>
      <c r="H104" s="13" t="n"/>
      <c r="I104" s="16" t="n"/>
      <c r="J104" s="16" t="n"/>
      <c r="K104" s="13" t="n"/>
      <c r="L104" s="13" t="n"/>
      <c r="M104" s="14" t="n"/>
      <c r="N104" s="29">
        <f>IF(OR(B104="",G104=""),"",TODAY()-G104)</f>
        <v/>
      </c>
      <c r="O104" s="7">
        <f>IF(B104="","",IF(OR(H104="Rejected",H104="Withdrawn",H104="Accepted",H104="Offer"),"—",IF(M104&lt;&gt;"",IF(M104&lt;=TODAY(),"Follow up now","Scheduled"),IF(AND(H104="Applied",N(N104)&gt;=Settings!$C$9),"Follow up now",IF(H104="Saved","Apply","OK")))))</f>
        <v/>
      </c>
      <c r="P104" s="13" t="n"/>
      <c r="Q104" s="13" t="n"/>
    </row>
    <row r="105" hidden="1">
      <c r="B105" s="13" t="n"/>
      <c r="C105" s="13" t="n"/>
      <c r="D105" s="13" t="n"/>
      <c r="E105" s="13" t="n"/>
      <c r="F105" s="13" t="n"/>
      <c r="G105" s="14" t="n"/>
      <c r="H105" s="13" t="n"/>
      <c r="I105" s="16" t="n"/>
      <c r="J105" s="16" t="n"/>
      <c r="K105" s="13" t="n"/>
      <c r="L105" s="13" t="n"/>
      <c r="M105" s="14" t="n"/>
      <c r="N105" s="29">
        <f>IF(OR(B105="",G105=""),"",TODAY()-G105)</f>
        <v/>
      </c>
      <c r="O105" s="7">
        <f>IF(B105="","",IF(OR(H105="Rejected",H105="Withdrawn",H105="Accepted",H105="Offer"),"—",IF(M105&lt;&gt;"",IF(M105&lt;=TODAY(),"Follow up now","Scheduled"),IF(AND(H105="Applied",N(N105)&gt;=Settings!$C$9),"Follow up now",IF(H105="Saved","Apply","OK")))))</f>
        <v/>
      </c>
      <c r="P105" s="13" t="n"/>
      <c r="Q105" s="13" t="n"/>
    </row>
    <row r="106" hidden="1">
      <c r="B106" s="13" t="n"/>
      <c r="C106" s="13" t="n"/>
      <c r="D106" s="13" t="n"/>
      <c r="E106" s="13" t="n"/>
      <c r="F106" s="13" t="n"/>
      <c r="G106" s="14" t="n"/>
      <c r="H106" s="13" t="n"/>
      <c r="I106" s="16" t="n"/>
      <c r="J106" s="16" t="n"/>
      <c r="K106" s="13" t="n"/>
      <c r="L106" s="13" t="n"/>
      <c r="M106" s="14" t="n"/>
      <c r="N106" s="29">
        <f>IF(OR(B106="",G106=""),"",TODAY()-G106)</f>
        <v/>
      </c>
      <c r="O106" s="7">
        <f>IF(B106="","",IF(OR(H106="Rejected",H106="Withdrawn",H106="Accepted",H106="Offer"),"—",IF(M106&lt;&gt;"",IF(M106&lt;=TODAY(),"Follow up now","Scheduled"),IF(AND(H106="Applied",N(N106)&gt;=Settings!$C$9),"Follow up now",IF(H106="Saved","Apply","OK")))))</f>
        <v/>
      </c>
      <c r="P106" s="13" t="n"/>
      <c r="Q106" s="13" t="n"/>
    </row>
    <row r="107" hidden="1">
      <c r="B107" s="13" t="n"/>
      <c r="C107" s="13" t="n"/>
      <c r="D107" s="13" t="n"/>
      <c r="E107" s="13" t="n"/>
      <c r="F107" s="13" t="n"/>
      <c r="G107" s="14" t="n"/>
      <c r="H107" s="13" t="n"/>
      <c r="I107" s="16" t="n"/>
      <c r="J107" s="16" t="n"/>
      <c r="K107" s="13" t="n"/>
      <c r="L107" s="13" t="n"/>
      <c r="M107" s="14" t="n"/>
      <c r="N107" s="29">
        <f>IF(OR(B107="",G107=""),"",TODAY()-G107)</f>
        <v/>
      </c>
      <c r="O107" s="7">
        <f>IF(B107="","",IF(OR(H107="Rejected",H107="Withdrawn",H107="Accepted",H107="Offer"),"—",IF(M107&lt;&gt;"",IF(M107&lt;=TODAY(),"Follow up now","Scheduled"),IF(AND(H107="Applied",N(N107)&gt;=Settings!$C$9),"Follow up now",IF(H107="Saved","Apply","OK")))))</f>
        <v/>
      </c>
      <c r="P107" s="13" t="n"/>
      <c r="Q107" s="13" t="n"/>
    </row>
    <row r="108" hidden="1">
      <c r="B108" s="13" t="n"/>
      <c r="C108" s="13" t="n"/>
      <c r="D108" s="13" t="n"/>
      <c r="E108" s="13" t="n"/>
      <c r="F108" s="13" t="n"/>
      <c r="G108" s="14" t="n"/>
      <c r="H108" s="13" t="n"/>
      <c r="I108" s="16" t="n"/>
      <c r="J108" s="16" t="n"/>
      <c r="K108" s="13" t="n"/>
      <c r="L108" s="13" t="n"/>
      <c r="M108" s="14" t="n"/>
      <c r="N108" s="29">
        <f>IF(OR(B108="",G108=""),"",TODAY()-G108)</f>
        <v/>
      </c>
      <c r="O108" s="7">
        <f>IF(B108="","",IF(OR(H108="Rejected",H108="Withdrawn",H108="Accepted",H108="Offer"),"—",IF(M108&lt;&gt;"",IF(M108&lt;=TODAY(),"Follow up now","Scheduled"),IF(AND(H108="Applied",N(N108)&gt;=Settings!$C$9),"Follow up now",IF(H108="Saved","Apply","OK")))))</f>
        <v/>
      </c>
      <c r="P108" s="13" t="n"/>
      <c r="Q108" s="13" t="n"/>
    </row>
    <row r="109" hidden="1">
      <c r="B109" s="13" t="n"/>
      <c r="C109" s="13" t="n"/>
      <c r="D109" s="13" t="n"/>
      <c r="E109" s="13" t="n"/>
      <c r="F109" s="13" t="n"/>
      <c r="G109" s="14" t="n"/>
      <c r="H109" s="13" t="n"/>
      <c r="I109" s="16" t="n"/>
      <c r="J109" s="16" t="n"/>
      <c r="K109" s="13" t="n"/>
      <c r="L109" s="13" t="n"/>
      <c r="M109" s="14" t="n"/>
      <c r="N109" s="29">
        <f>IF(OR(B109="",G109=""),"",TODAY()-G109)</f>
        <v/>
      </c>
      <c r="O109" s="7">
        <f>IF(B109="","",IF(OR(H109="Rejected",H109="Withdrawn",H109="Accepted",H109="Offer"),"—",IF(M109&lt;&gt;"",IF(M109&lt;=TODAY(),"Follow up now","Scheduled"),IF(AND(H109="Applied",N(N109)&gt;=Settings!$C$9),"Follow up now",IF(H109="Saved","Apply","OK")))))</f>
        <v/>
      </c>
      <c r="P109" s="13" t="n"/>
      <c r="Q109" s="13" t="n"/>
    </row>
    <row r="110" hidden="1">
      <c r="B110" s="13" t="n"/>
      <c r="C110" s="13" t="n"/>
      <c r="D110" s="13" t="n"/>
      <c r="E110" s="13" t="n"/>
      <c r="F110" s="13" t="n"/>
      <c r="G110" s="14" t="n"/>
      <c r="H110" s="13" t="n"/>
      <c r="I110" s="16" t="n"/>
      <c r="J110" s="16" t="n"/>
      <c r="K110" s="13" t="n"/>
      <c r="L110" s="13" t="n"/>
      <c r="M110" s="14" t="n"/>
      <c r="N110" s="29">
        <f>IF(OR(B110="",G110=""),"",TODAY()-G110)</f>
        <v/>
      </c>
      <c r="O110" s="7">
        <f>IF(B110="","",IF(OR(H110="Rejected",H110="Withdrawn",H110="Accepted",H110="Offer"),"—",IF(M110&lt;&gt;"",IF(M110&lt;=TODAY(),"Follow up now","Scheduled"),IF(AND(H110="Applied",N(N110)&gt;=Settings!$C$9),"Follow up now",IF(H110="Saved","Apply","OK")))))</f>
        <v/>
      </c>
      <c r="P110" s="13" t="n"/>
      <c r="Q110" s="13" t="n"/>
    </row>
    <row r="111" hidden="1">
      <c r="B111" s="13" t="n"/>
      <c r="C111" s="13" t="n"/>
      <c r="D111" s="13" t="n"/>
      <c r="E111" s="13" t="n"/>
      <c r="F111" s="13" t="n"/>
      <c r="G111" s="14" t="n"/>
      <c r="H111" s="13" t="n"/>
      <c r="I111" s="16" t="n"/>
      <c r="J111" s="16" t="n"/>
      <c r="K111" s="13" t="n"/>
      <c r="L111" s="13" t="n"/>
      <c r="M111" s="14" t="n"/>
      <c r="N111" s="29">
        <f>IF(OR(B111="",G111=""),"",TODAY()-G111)</f>
        <v/>
      </c>
      <c r="O111" s="7">
        <f>IF(B111="","",IF(OR(H111="Rejected",H111="Withdrawn",H111="Accepted",H111="Offer"),"—",IF(M111&lt;&gt;"",IF(M111&lt;=TODAY(),"Follow up now","Scheduled"),IF(AND(H111="Applied",N(N111)&gt;=Settings!$C$9),"Follow up now",IF(H111="Saved","Apply","OK")))))</f>
        <v/>
      </c>
      <c r="P111" s="13" t="n"/>
      <c r="Q111" s="13" t="n"/>
    </row>
    <row r="112" hidden="1">
      <c r="B112" s="13" t="n"/>
      <c r="C112" s="13" t="n"/>
      <c r="D112" s="13" t="n"/>
      <c r="E112" s="13" t="n"/>
      <c r="F112" s="13" t="n"/>
      <c r="G112" s="14" t="n"/>
      <c r="H112" s="13" t="n"/>
      <c r="I112" s="16" t="n"/>
      <c r="J112" s="16" t="n"/>
      <c r="K112" s="13" t="n"/>
      <c r="L112" s="13" t="n"/>
      <c r="M112" s="14" t="n"/>
      <c r="N112" s="29">
        <f>IF(OR(B112="",G112=""),"",TODAY()-G112)</f>
        <v/>
      </c>
      <c r="O112" s="7">
        <f>IF(B112="","",IF(OR(H112="Rejected",H112="Withdrawn",H112="Accepted",H112="Offer"),"—",IF(M112&lt;&gt;"",IF(M112&lt;=TODAY(),"Follow up now","Scheduled"),IF(AND(H112="Applied",N(N112)&gt;=Settings!$C$9),"Follow up now",IF(H112="Saved","Apply","OK")))))</f>
        <v/>
      </c>
      <c r="P112" s="13" t="n"/>
      <c r="Q112" s="13" t="n"/>
    </row>
    <row r="113" hidden="1">
      <c r="B113" s="13" t="n"/>
      <c r="C113" s="13" t="n"/>
      <c r="D113" s="13" t="n"/>
      <c r="E113" s="13" t="n"/>
      <c r="F113" s="13" t="n"/>
      <c r="G113" s="14" t="n"/>
      <c r="H113" s="13" t="n"/>
      <c r="I113" s="16" t="n"/>
      <c r="J113" s="16" t="n"/>
      <c r="K113" s="13" t="n"/>
      <c r="L113" s="13" t="n"/>
      <c r="M113" s="14" t="n"/>
      <c r="N113" s="29">
        <f>IF(OR(B113="",G113=""),"",TODAY()-G113)</f>
        <v/>
      </c>
      <c r="O113" s="7">
        <f>IF(B113="","",IF(OR(H113="Rejected",H113="Withdrawn",H113="Accepted",H113="Offer"),"—",IF(M113&lt;&gt;"",IF(M113&lt;=TODAY(),"Follow up now","Scheduled"),IF(AND(H113="Applied",N(N113)&gt;=Settings!$C$9),"Follow up now",IF(H113="Saved","Apply","OK")))))</f>
        <v/>
      </c>
      <c r="P113" s="13" t="n"/>
      <c r="Q113" s="13" t="n"/>
    </row>
    <row r="114" hidden="1">
      <c r="B114" s="13" t="n"/>
      <c r="C114" s="13" t="n"/>
      <c r="D114" s="13" t="n"/>
      <c r="E114" s="13" t="n"/>
      <c r="F114" s="13" t="n"/>
      <c r="G114" s="14" t="n"/>
      <c r="H114" s="13" t="n"/>
      <c r="I114" s="16" t="n"/>
      <c r="J114" s="16" t="n"/>
      <c r="K114" s="13" t="n"/>
      <c r="L114" s="13" t="n"/>
      <c r="M114" s="14" t="n"/>
      <c r="N114" s="29">
        <f>IF(OR(B114="",G114=""),"",TODAY()-G114)</f>
        <v/>
      </c>
      <c r="O114" s="7">
        <f>IF(B114="","",IF(OR(H114="Rejected",H114="Withdrawn",H114="Accepted",H114="Offer"),"—",IF(M114&lt;&gt;"",IF(M114&lt;=TODAY(),"Follow up now","Scheduled"),IF(AND(H114="Applied",N(N114)&gt;=Settings!$C$9),"Follow up now",IF(H114="Saved","Apply","OK")))))</f>
        <v/>
      </c>
      <c r="P114" s="13" t="n"/>
      <c r="Q114" s="13" t="n"/>
    </row>
    <row r="115" hidden="1">
      <c r="B115" s="13" t="n"/>
      <c r="C115" s="13" t="n"/>
      <c r="D115" s="13" t="n"/>
      <c r="E115" s="13" t="n"/>
      <c r="F115" s="13" t="n"/>
      <c r="G115" s="14" t="n"/>
      <c r="H115" s="13" t="n"/>
      <c r="I115" s="16" t="n"/>
      <c r="J115" s="16" t="n"/>
      <c r="K115" s="13" t="n"/>
      <c r="L115" s="13" t="n"/>
      <c r="M115" s="14" t="n"/>
      <c r="N115" s="29">
        <f>IF(OR(B115="",G115=""),"",TODAY()-G115)</f>
        <v/>
      </c>
      <c r="O115" s="7">
        <f>IF(B115="","",IF(OR(H115="Rejected",H115="Withdrawn",H115="Accepted",H115="Offer"),"—",IF(M115&lt;&gt;"",IF(M115&lt;=TODAY(),"Follow up now","Scheduled"),IF(AND(H115="Applied",N(N115)&gt;=Settings!$C$9),"Follow up now",IF(H115="Saved","Apply","OK")))))</f>
        <v/>
      </c>
      <c r="P115" s="13" t="n"/>
      <c r="Q115" s="13" t="n"/>
    </row>
    <row r="116" hidden="1">
      <c r="B116" s="13" t="n"/>
      <c r="C116" s="13" t="n"/>
      <c r="D116" s="13" t="n"/>
      <c r="E116" s="13" t="n"/>
      <c r="F116" s="13" t="n"/>
      <c r="G116" s="14" t="n"/>
      <c r="H116" s="13" t="n"/>
      <c r="I116" s="16" t="n"/>
      <c r="J116" s="16" t="n"/>
      <c r="K116" s="13" t="n"/>
      <c r="L116" s="13" t="n"/>
      <c r="M116" s="14" t="n"/>
      <c r="N116" s="29">
        <f>IF(OR(B116="",G116=""),"",TODAY()-G116)</f>
        <v/>
      </c>
      <c r="O116" s="7">
        <f>IF(B116="","",IF(OR(H116="Rejected",H116="Withdrawn",H116="Accepted",H116="Offer"),"—",IF(M116&lt;&gt;"",IF(M116&lt;=TODAY(),"Follow up now","Scheduled"),IF(AND(H116="Applied",N(N116)&gt;=Settings!$C$9),"Follow up now",IF(H116="Saved","Apply","OK")))))</f>
        <v/>
      </c>
      <c r="P116" s="13" t="n"/>
      <c r="Q116" s="13" t="n"/>
    </row>
    <row r="117" hidden="1">
      <c r="B117" s="13" t="n"/>
      <c r="C117" s="13" t="n"/>
      <c r="D117" s="13" t="n"/>
      <c r="E117" s="13" t="n"/>
      <c r="F117" s="13" t="n"/>
      <c r="G117" s="14" t="n"/>
      <c r="H117" s="13" t="n"/>
      <c r="I117" s="16" t="n"/>
      <c r="J117" s="16" t="n"/>
      <c r="K117" s="13" t="n"/>
      <c r="L117" s="13" t="n"/>
      <c r="M117" s="14" t="n"/>
      <c r="N117" s="29">
        <f>IF(OR(B117="",G117=""),"",TODAY()-G117)</f>
        <v/>
      </c>
      <c r="O117" s="7">
        <f>IF(B117="","",IF(OR(H117="Rejected",H117="Withdrawn",H117="Accepted",H117="Offer"),"—",IF(M117&lt;&gt;"",IF(M117&lt;=TODAY(),"Follow up now","Scheduled"),IF(AND(H117="Applied",N(N117)&gt;=Settings!$C$9),"Follow up now",IF(H117="Saved","Apply","OK")))))</f>
        <v/>
      </c>
      <c r="P117" s="13" t="n"/>
      <c r="Q117" s="13" t="n"/>
    </row>
    <row r="118" hidden="1">
      <c r="B118" s="13" t="n"/>
      <c r="C118" s="13" t="n"/>
      <c r="D118" s="13" t="n"/>
      <c r="E118" s="13" t="n"/>
      <c r="F118" s="13" t="n"/>
      <c r="G118" s="14" t="n"/>
      <c r="H118" s="13" t="n"/>
      <c r="I118" s="16" t="n"/>
      <c r="J118" s="16" t="n"/>
      <c r="K118" s="13" t="n"/>
      <c r="L118" s="13" t="n"/>
      <c r="M118" s="14" t="n"/>
      <c r="N118" s="29">
        <f>IF(OR(B118="",G118=""),"",TODAY()-G118)</f>
        <v/>
      </c>
      <c r="O118" s="7">
        <f>IF(B118="","",IF(OR(H118="Rejected",H118="Withdrawn",H118="Accepted",H118="Offer"),"—",IF(M118&lt;&gt;"",IF(M118&lt;=TODAY(),"Follow up now","Scheduled"),IF(AND(H118="Applied",N(N118)&gt;=Settings!$C$9),"Follow up now",IF(H118="Saved","Apply","OK")))))</f>
        <v/>
      </c>
      <c r="P118" s="13" t="n"/>
      <c r="Q118" s="13" t="n"/>
    </row>
    <row r="119" hidden="1">
      <c r="B119" s="13" t="n"/>
      <c r="C119" s="13" t="n"/>
      <c r="D119" s="13" t="n"/>
      <c r="E119" s="13" t="n"/>
      <c r="F119" s="13" t="n"/>
      <c r="G119" s="14" t="n"/>
      <c r="H119" s="13" t="n"/>
      <c r="I119" s="16" t="n"/>
      <c r="J119" s="16" t="n"/>
      <c r="K119" s="13" t="n"/>
      <c r="L119" s="13" t="n"/>
      <c r="M119" s="14" t="n"/>
      <c r="N119" s="29">
        <f>IF(OR(B119="",G119=""),"",TODAY()-G119)</f>
        <v/>
      </c>
      <c r="O119" s="7">
        <f>IF(B119="","",IF(OR(H119="Rejected",H119="Withdrawn",H119="Accepted",H119="Offer"),"—",IF(M119&lt;&gt;"",IF(M119&lt;=TODAY(),"Follow up now","Scheduled"),IF(AND(H119="Applied",N(N119)&gt;=Settings!$C$9),"Follow up now",IF(H119="Saved","Apply","OK")))))</f>
        <v/>
      </c>
      <c r="P119" s="13" t="n"/>
      <c r="Q119" s="13" t="n"/>
    </row>
    <row r="120" hidden="1">
      <c r="B120" s="13" t="n"/>
      <c r="C120" s="13" t="n"/>
      <c r="D120" s="13" t="n"/>
      <c r="E120" s="13" t="n"/>
      <c r="F120" s="13" t="n"/>
      <c r="G120" s="14" t="n"/>
      <c r="H120" s="13" t="n"/>
      <c r="I120" s="16" t="n"/>
      <c r="J120" s="16" t="n"/>
      <c r="K120" s="13" t="n"/>
      <c r="L120" s="13" t="n"/>
      <c r="M120" s="14" t="n"/>
      <c r="N120" s="29">
        <f>IF(OR(B120="",G120=""),"",TODAY()-G120)</f>
        <v/>
      </c>
      <c r="O120" s="7">
        <f>IF(B120="","",IF(OR(H120="Rejected",H120="Withdrawn",H120="Accepted",H120="Offer"),"—",IF(M120&lt;&gt;"",IF(M120&lt;=TODAY(),"Follow up now","Scheduled"),IF(AND(H120="Applied",N(N120)&gt;=Settings!$C$9),"Follow up now",IF(H120="Saved","Apply","OK")))))</f>
        <v/>
      </c>
      <c r="P120" s="13" t="n"/>
      <c r="Q120" s="13" t="n"/>
    </row>
    <row r="121" hidden="1">
      <c r="B121" s="13" t="n"/>
      <c r="C121" s="13" t="n"/>
      <c r="D121" s="13" t="n"/>
      <c r="E121" s="13" t="n"/>
      <c r="F121" s="13" t="n"/>
      <c r="G121" s="14" t="n"/>
      <c r="H121" s="13" t="n"/>
      <c r="I121" s="16" t="n"/>
      <c r="J121" s="16" t="n"/>
      <c r="K121" s="13" t="n"/>
      <c r="L121" s="13" t="n"/>
      <c r="M121" s="14" t="n"/>
      <c r="N121" s="29">
        <f>IF(OR(B121="",G121=""),"",TODAY()-G121)</f>
        <v/>
      </c>
      <c r="O121" s="7">
        <f>IF(B121="","",IF(OR(H121="Rejected",H121="Withdrawn",H121="Accepted",H121="Offer"),"—",IF(M121&lt;&gt;"",IF(M121&lt;=TODAY(),"Follow up now","Scheduled"),IF(AND(H121="Applied",N(N121)&gt;=Settings!$C$9),"Follow up now",IF(H121="Saved","Apply","OK")))))</f>
        <v/>
      </c>
      <c r="P121" s="13" t="n"/>
      <c r="Q121" s="13" t="n"/>
    </row>
    <row r="122" hidden="1">
      <c r="B122" s="13" t="n"/>
      <c r="C122" s="13" t="n"/>
      <c r="D122" s="13" t="n"/>
      <c r="E122" s="13" t="n"/>
      <c r="F122" s="13" t="n"/>
      <c r="G122" s="14" t="n"/>
      <c r="H122" s="13" t="n"/>
      <c r="I122" s="16" t="n"/>
      <c r="J122" s="16" t="n"/>
      <c r="K122" s="13" t="n"/>
      <c r="L122" s="13" t="n"/>
      <c r="M122" s="14" t="n"/>
      <c r="N122" s="29">
        <f>IF(OR(B122="",G122=""),"",TODAY()-G122)</f>
        <v/>
      </c>
      <c r="O122" s="7">
        <f>IF(B122="","",IF(OR(H122="Rejected",H122="Withdrawn",H122="Accepted",H122="Offer"),"—",IF(M122&lt;&gt;"",IF(M122&lt;=TODAY(),"Follow up now","Scheduled"),IF(AND(H122="Applied",N(N122)&gt;=Settings!$C$9),"Follow up now",IF(H122="Saved","Apply","OK")))))</f>
        <v/>
      </c>
      <c r="P122" s="13" t="n"/>
      <c r="Q122" s="13" t="n"/>
    </row>
    <row r="123" hidden="1">
      <c r="B123" s="13" t="n"/>
      <c r="C123" s="13" t="n"/>
      <c r="D123" s="13" t="n"/>
      <c r="E123" s="13" t="n"/>
      <c r="F123" s="13" t="n"/>
      <c r="G123" s="14" t="n"/>
      <c r="H123" s="13" t="n"/>
      <c r="I123" s="16" t="n"/>
      <c r="J123" s="16" t="n"/>
      <c r="K123" s="13" t="n"/>
      <c r="L123" s="13" t="n"/>
      <c r="M123" s="14" t="n"/>
      <c r="N123" s="29">
        <f>IF(OR(B123="",G123=""),"",TODAY()-G123)</f>
        <v/>
      </c>
      <c r="O123" s="7">
        <f>IF(B123="","",IF(OR(H123="Rejected",H123="Withdrawn",H123="Accepted",H123="Offer"),"—",IF(M123&lt;&gt;"",IF(M123&lt;=TODAY(),"Follow up now","Scheduled"),IF(AND(H123="Applied",N(N123)&gt;=Settings!$C$9),"Follow up now",IF(H123="Saved","Apply","OK")))))</f>
        <v/>
      </c>
      <c r="P123" s="13" t="n"/>
      <c r="Q123" s="13" t="n"/>
    </row>
    <row r="124" hidden="1">
      <c r="B124" s="13" t="n"/>
      <c r="C124" s="13" t="n"/>
      <c r="D124" s="13" t="n"/>
      <c r="E124" s="13" t="n"/>
      <c r="F124" s="13" t="n"/>
      <c r="G124" s="14" t="n"/>
      <c r="H124" s="13" t="n"/>
      <c r="I124" s="16" t="n"/>
      <c r="J124" s="16" t="n"/>
      <c r="K124" s="13" t="n"/>
      <c r="L124" s="13" t="n"/>
      <c r="M124" s="14" t="n"/>
      <c r="N124" s="29">
        <f>IF(OR(B124="",G124=""),"",TODAY()-G124)</f>
        <v/>
      </c>
      <c r="O124" s="7">
        <f>IF(B124="","",IF(OR(H124="Rejected",H124="Withdrawn",H124="Accepted",H124="Offer"),"—",IF(M124&lt;&gt;"",IF(M124&lt;=TODAY(),"Follow up now","Scheduled"),IF(AND(H124="Applied",N(N124)&gt;=Settings!$C$9),"Follow up now",IF(H124="Saved","Apply","OK")))))</f>
        <v/>
      </c>
      <c r="P124" s="13" t="n"/>
      <c r="Q124" s="13" t="n"/>
    </row>
    <row r="125" hidden="1">
      <c r="B125" s="13" t="n"/>
      <c r="C125" s="13" t="n"/>
      <c r="D125" s="13" t="n"/>
      <c r="E125" s="13" t="n"/>
      <c r="F125" s="13" t="n"/>
      <c r="G125" s="14" t="n"/>
      <c r="H125" s="13" t="n"/>
      <c r="I125" s="16" t="n"/>
      <c r="J125" s="16" t="n"/>
      <c r="K125" s="13" t="n"/>
      <c r="L125" s="13" t="n"/>
      <c r="M125" s="14" t="n"/>
      <c r="N125" s="29">
        <f>IF(OR(B125="",G125=""),"",TODAY()-G125)</f>
        <v/>
      </c>
      <c r="O125" s="7">
        <f>IF(B125="","",IF(OR(H125="Rejected",H125="Withdrawn",H125="Accepted",H125="Offer"),"—",IF(M125&lt;&gt;"",IF(M125&lt;=TODAY(),"Follow up now","Scheduled"),IF(AND(H125="Applied",N(N125)&gt;=Settings!$C$9),"Follow up now",IF(H125="Saved","Apply","OK")))))</f>
        <v/>
      </c>
      <c r="P125" s="13" t="n"/>
      <c r="Q125" s="13" t="n"/>
    </row>
    <row r="126" hidden="1">
      <c r="B126" s="13" t="n"/>
      <c r="C126" s="13" t="n"/>
      <c r="D126" s="13" t="n"/>
      <c r="E126" s="13" t="n"/>
      <c r="F126" s="13" t="n"/>
      <c r="G126" s="14" t="n"/>
      <c r="H126" s="13" t="n"/>
      <c r="I126" s="16" t="n"/>
      <c r="J126" s="16" t="n"/>
      <c r="K126" s="13" t="n"/>
      <c r="L126" s="13" t="n"/>
      <c r="M126" s="14" t="n"/>
      <c r="N126" s="29">
        <f>IF(OR(B126="",G126=""),"",TODAY()-G126)</f>
        <v/>
      </c>
      <c r="O126" s="7">
        <f>IF(B126="","",IF(OR(H126="Rejected",H126="Withdrawn",H126="Accepted",H126="Offer"),"—",IF(M126&lt;&gt;"",IF(M126&lt;=TODAY(),"Follow up now","Scheduled"),IF(AND(H126="Applied",N(N126)&gt;=Settings!$C$9),"Follow up now",IF(H126="Saved","Apply","OK")))))</f>
        <v/>
      </c>
      <c r="P126" s="13" t="n"/>
      <c r="Q126" s="13" t="n"/>
    </row>
    <row r="127" hidden="1">
      <c r="B127" s="13" t="n"/>
      <c r="C127" s="13" t="n"/>
      <c r="D127" s="13" t="n"/>
      <c r="E127" s="13" t="n"/>
      <c r="F127" s="13" t="n"/>
      <c r="G127" s="14" t="n"/>
      <c r="H127" s="13" t="n"/>
      <c r="I127" s="16" t="n"/>
      <c r="J127" s="16" t="n"/>
      <c r="K127" s="13" t="n"/>
      <c r="L127" s="13" t="n"/>
      <c r="M127" s="14" t="n"/>
      <c r="N127" s="29">
        <f>IF(OR(B127="",G127=""),"",TODAY()-G127)</f>
        <v/>
      </c>
      <c r="O127" s="7">
        <f>IF(B127="","",IF(OR(H127="Rejected",H127="Withdrawn",H127="Accepted",H127="Offer"),"—",IF(M127&lt;&gt;"",IF(M127&lt;=TODAY(),"Follow up now","Scheduled"),IF(AND(H127="Applied",N(N127)&gt;=Settings!$C$9),"Follow up now",IF(H127="Saved","Apply","OK")))))</f>
        <v/>
      </c>
      <c r="P127" s="13" t="n"/>
      <c r="Q127" s="13" t="n"/>
    </row>
    <row r="128" hidden="1">
      <c r="B128" s="13" t="n"/>
      <c r="C128" s="13" t="n"/>
      <c r="D128" s="13" t="n"/>
      <c r="E128" s="13" t="n"/>
      <c r="F128" s="13" t="n"/>
      <c r="G128" s="14" t="n"/>
      <c r="H128" s="13" t="n"/>
      <c r="I128" s="16" t="n"/>
      <c r="J128" s="16" t="n"/>
      <c r="K128" s="13" t="n"/>
      <c r="L128" s="13" t="n"/>
      <c r="M128" s="14" t="n"/>
      <c r="N128" s="29">
        <f>IF(OR(B128="",G128=""),"",TODAY()-G128)</f>
        <v/>
      </c>
      <c r="O128" s="7">
        <f>IF(B128="","",IF(OR(H128="Rejected",H128="Withdrawn",H128="Accepted",H128="Offer"),"—",IF(M128&lt;&gt;"",IF(M128&lt;=TODAY(),"Follow up now","Scheduled"),IF(AND(H128="Applied",N(N128)&gt;=Settings!$C$9),"Follow up now",IF(H128="Saved","Apply","OK")))))</f>
        <v/>
      </c>
      <c r="P128" s="13" t="n"/>
      <c r="Q128" s="13" t="n"/>
    </row>
    <row r="129" hidden="1">
      <c r="B129" s="13" t="n"/>
      <c r="C129" s="13" t="n"/>
      <c r="D129" s="13" t="n"/>
      <c r="E129" s="13" t="n"/>
      <c r="F129" s="13" t="n"/>
      <c r="G129" s="14" t="n"/>
      <c r="H129" s="13" t="n"/>
      <c r="I129" s="16" t="n"/>
      <c r="J129" s="16" t="n"/>
      <c r="K129" s="13" t="n"/>
      <c r="L129" s="13" t="n"/>
      <c r="M129" s="14" t="n"/>
      <c r="N129" s="29">
        <f>IF(OR(B129="",G129=""),"",TODAY()-G129)</f>
        <v/>
      </c>
      <c r="O129" s="7">
        <f>IF(B129="","",IF(OR(H129="Rejected",H129="Withdrawn",H129="Accepted",H129="Offer"),"—",IF(M129&lt;&gt;"",IF(M129&lt;=TODAY(),"Follow up now","Scheduled"),IF(AND(H129="Applied",N(N129)&gt;=Settings!$C$9),"Follow up now",IF(H129="Saved","Apply","OK")))))</f>
        <v/>
      </c>
      <c r="P129" s="13" t="n"/>
      <c r="Q129" s="13" t="n"/>
    </row>
    <row r="130" hidden="1">
      <c r="B130" s="13" t="n"/>
      <c r="C130" s="13" t="n"/>
      <c r="D130" s="13" t="n"/>
      <c r="E130" s="13" t="n"/>
      <c r="F130" s="13" t="n"/>
      <c r="G130" s="14" t="n"/>
      <c r="H130" s="13" t="n"/>
      <c r="I130" s="16" t="n"/>
      <c r="J130" s="16" t="n"/>
      <c r="K130" s="13" t="n"/>
      <c r="L130" s="13" t="n"/>
      <c r="M130" s="14" t="n"/>
      <c r="N130" s="29">
        <f>IF(OR(B130="",G130=""),"",TODAY()-G130)</f>
        <v/>
      </c>
      <c r="O130" s="7">
        <f>IF(B130="","",IF(OR(H130="Rejected",H130="Withdrawn",H130="Accepted",H130="Offer"),"—",IF(M130&lt;&gt;"",IF(M130&lt;=TODAY(),"Follow up now","Scheduled"),IF(AND(H130="Applied",N(N130)&gt;=Settings!$C$9),"Follow up now",IF(H130="Saved","Apply","OK")))))</f>
        <v/>
      </c>
      <c r="P130" s="13" t="n"/>
      <c r="Q130" s="13" t="n"/>
    </row>
    <row r="131" hidden="1">
      <c r="B131" s="13" t="n"/>
      <c r="C131" s="13" t="n"/>
      <c r="D131" s="13" t="n"/>
      <c r="E131" s="13" t="n"/>
      <c r="F131" s="13" t="n"/>
      <c r="G131" s="14" t="n"/>
      <c r="H131" s="13" t="n"/>
      <c r="I131" s="16" t="n"/>
      <c r="J131" s="16" t="n"/>
      <c r="K131" s="13" t="n"/>
      <c r="L131" s="13" t="n"/>
      <c r="M131" s="14" t="n"/>
      <c r="N131" s="29">
        <f>IF(OR(B131="",G131=""),"",TODAY()-G131)</f>
        <v/>
      </c>
      <c r="O131" s="7">
        <f>IF(B131="","",IF(OR(H131="Rejected",H131="Withdrawn",H131="Accepted",H131="Offer"),"—",IF(M131&lt;&gt;"",IF(M131&lt;=TODAY(),"Follow up now","Scheduled"),IF(AND(H131="Applied",N(N131)&gt;=Settings!$C$9),"Follow up now",IF(H131="Saved","Apply","OK")))))</f>
        <v/>
      </c>
      <c r="P131" s="13" t="n"/>
      <c r="Q131" s="13" t="n"/>
    </row>
    <row r="132" hidden="1">
      <c r="B132" s="13" t="n"/>
      <c r="C132" s="13" t="n"/>
      <c r="D132" s="13" t="n"/>
      <c r="E132" s="13" t="n"/>
      <c r="F132" s="13" t="n"/>
      <c r="G132" s="14" t="n"/>
      <c r="H132" s="13" t="n"/>
      <c r="I132" s="16" t="n"/>
      <c r="J132" s="16" t="n"/>
      <c r="K132" s="13" t="n"/>
      <c r="L132" s="13" t="n"/>
      <c r="M132" s="14" t="n"/>
      <c r="N132" s="29">
        <f>IF(OR(B132="",G132=""),"",TODAY()-G132)</f>
        <v/>
      </c>
      <c r="O132" s="7">
        <f>IF(B132="","",IF(OR(H132="Rejected",H132="Withdrawn",H132="Accepted",H132="Offer"),"—",IF(M132&lt;&gt;"",IF(M132&lt;=TODAY(),"Follow up now","Scheduled"),IF(AND(H132="Applied",N(N132)&gt;=Settings!$C$9),"Follow up now",IF(H132="Saved","Apply","OK")))))</f>
        <v/>
      </c>
      <c r="P132" s="13" t="n"/>
      <c r="Q132" s="13" t="n"/>
    </row>
    <row r="133" hidden="1">
      <c r="B133" s="13" t="n"/>
      <c r="C133" s="13" t="n"/>
      <c r="D133" s="13" t="n"/>
      <c r="E133" s="13" t="n"/>
      <c r="F133" s="13" t="n"/>
      <c r="G133" s="14" t="n"/>
      <c r="H133" s="13" t="n"/>
      <c r="I133" s="16" t="n"/>
      <c r="J133" s="16" t="n"/>
      <c r="K133" s="13" t="n"/>
      <c r="L133" s="13" t="n"/>
      <c r="M133" s="14" t="n"/>
      <c r="N133" s="29">
        <f>IF(OR(B133="",G133=""),"",TODAY()-G133)</f>
        <v/>
      </c>
      <c r="O133" s="7">
        <f>IF(B133="","",IF(OR(H133="Rejected",H133="Withdrawn",H133="Accepted",H133="Offer"),"—",IF(M133&lt;&gt;"",IF(M133&lt;=TODAY(),"Follow up now","Scheduled"),IF(AND(H133="Applied",N(N133)&gt;=Settings!$C$9),"Follow up now",IF(H133="Saved","Apply","OK")))))</f>
        <v/>
      </c>
      <c r="P133" s="13" t="n"/>
      <c r="Q133" s="13" t="n"/>
    </row>
    <row r="134" hidden="1">
      <c r="B134" s="13" t="n"/>
      <c r="C134" s="13" t="n"/>
      <c r="D134" s="13" t="n"/>
      <c r="E134" s="13" t="n"/>
      <c r="F134" s="13" t="n"/>
      <c r="G134" s="14" t="n"/>
      <c r="H134" s="13" t="n"/>
      <c r="I134" s="16" t="n"/>
      <c r="J134" s="16" t="n"/>
      <c r="K134" s="13" t="n"/>
      <c r="L134" s="13" t="n"/>
      <c r="M134" s="14" t="n"/>
      <c r="N134" s="29">
        <f>IF(OR(B134="",G134=""),"",TODAY()-G134)</f>
        <v/>
      </c>
      <c r="O134" s="7">
        <f>IF(B134="","",IF(OR(H134="Rejected",H134="Withdrawn",H134="Accepted",H134="Offer"),"—",IF(M134&lt;&gt;"",IF(M134&lt;=TODAY(),"Follow up now","Scheduled"),IF(AND(H134="Applied",N(N134)&gt;=Settings!$C$9),"Follow up now",IF(H134="Saved","Apply","OK")))))</f>
        <v/>
      </c>
      <c r="P134" s="13" t="n"/>
      <c r="Q134" s="13" t="n"/>
    </row>
    <row r="135" hidden="1">
      <c r="B135" s="13" t="n"/>
      <c r="C135" s="13" t="n"/>
      <c r="D135" s="13" t="n"/>
      <c r="E135" s="13" t="n"/>
      <c r="F135" s="13" t="n"/>
      <c r="G135" s="14" t="n"/>
      <c r="H135" s="13" t="n"/>
      <c r="I135" s="16" t="n"/>
      <c r="J135" s="16" t="n"/>
      <c r="K135" s="13" t="n"/>
      <c r="L135" s="13" t="n"/>
      <c r="M135" s="14" t="n"/>
      <c r="N135" s="29">
        <f>IF(OR(B135="",G135=""),"",TODAY()-G135)</f>
        <v/>
      </c>
      <c r="O135" s="7">
        <f>IF(B135="","",IF(OR(H135="Rejected",H135="Withdrawn",H135="Accepted",H135="Offer"),"—",IF(M135&lt;&gt;"",IF(M135&lt;=TODAY(),"Follow up now","Scheduled"),IF(AND(H135="Applied",N(N135)&gt;=Settings!$C$9),"Follow up now",IF(H135="Saved","Apply","OK")))))</f>
        <v/>
      </c>
      <c r="P135" s="13" t="n"/>
      <c r="Q135" s="13" t="n"/>
    </row>
    <row r="136" hidden="1">
      <c r="B136" s="13" t="n"/>
      <c r="C136" s="13" t="n"/>
      <c r="D136" s="13" t="n"/>
      <c r="E136" s="13" t="n"/>
      <c r="F136" s="13" t="n"/>
      <c r="G136" s="14" t="n"/>
      <c r="H136" s="13" t="n"/>
      <c r="I136" s="16" t="n"/>
      <c r="J136" s="16" t="n"/>
      <c r="K136" s="13" t="n"/>
      <c r="L136" s="13" t="n"/>
      <c r="M136" s="14" t="n"/>
      <c r="N136" s="29">
        <f>IF(OR(B136="",G136=""),"",TODAY()-G136)</f>
        <v/>
      </c>
      <c r="O136" s="7">
        <f>IF(B136="","",IF(OR(H136="Rejected",H136="Withdrawn",H136="Accepted",H136="Offer"),"—",IF(M136&lt;&gt;"",IF(M136&lt;=TODAY(),"Follow up now","Scheduled"),IF(AND(H136="Applied",N(N136)&gt;=Settings!$C$9),"Follow up now",IF(H136="Saved","Apply","OK")))))</f>
        <v/>
      </c>
      <c r="P136" s="13" t="n"/>
      <c r="Q136" s="13" t="n"/>
    </row>
    <row r="137" hidden="1">
      <c r="B137" s="13" t="n"/>
      <c r="C137" s="13" t="n"/>
      <c r="D137" s="13" t="n"/>
      <c r="E137" s="13" t="n"/>
      <c r="F137" s="13" t="n"/>
      <c r="G137" s="14" t="n"/>
      <c r="H137" s="13" t="n"/>
      <c r="I137" s="16" t="n"/>
      <c r="J137" s="16" t="n"/>
      <c r="K137" s="13" t="n"/>
      <c r="L137" s="13" t="n"/>
      <c r="M137" s="14" t="n"/>
      <c r="N137" s="29">
        <f>IF(OR(B137="",G137=""),"",TODAY()-G137)</f>
        <v/>
      </c>
      <c r="O137" s="7">
        <f>IF(B137="","",IF(OR(H137="Rejected",H137="Withdrawn",H137="Accepted",H137="Offer"),"—",IF(M137&lt;&gt;"",IF(M137&lt;=TODAY(),"Follow up now","Scheduled"),IF(AND(H137="Applied",N(N137)&gt;=Settings!$C$9),"Follow up now",IF(H137="Saved","Apply","OK")))))</f>
        <v/>
      </c>
      <c r="P137" s="13" t="n"/>
      <c r="Q137" s="13" t="n"/>
    </row>
    <row r="138" hidden="1">
      <c r="B138" s="13" t="n"/>
      <c r="C138" s="13" t="n"/>
      <c r="D138" s="13" t="n"/>
      <c r="E138" s="13" t="n"/>
      <c r="F138" s="13" t="n"/>
      <c r="G138" s="14" t="n"/>
      <c r="H138" s="13" t="n"/>
      <c r="I138" s="16" t="n"/>
      <c r="J138" s="16" t="n"/>
      <c r="K138" s="13" t="n"/>
      <c r="L138" s="13" t="n"/>
      <c r="M138" s="14" t="n"/>
      <c r="N138" s="29">
        <f>IF(OR(B138="",G138=""),"",TODAY()-G138)</f>
        <v/>
      </c>
      <c r="O138" s="7">
        <f>IF(B138="","",IF(OR(H138="Rejected",H138="Withdrawn",H138="Accepted",H138="Offer"),"—",IF(M138&lt;&gt;"",IF(M138&lt;=TODAY(),"Follow up now","Scheduled"),IF(AND(H138="Applied",N(N138)&gt;=Settings!$C$9),"Follow up now",IF(H138="Saved","Apply","OK")))))</f>
        <v/>
      </c>
      <c r="P138" s="13" t="n"/>
      <c r="Q138" s="13" t="n"/>
    </row>
    <row r="139" hidden="1">
      <c r="B139" s="13" t="n"/>
      <c r="C139" s="13" t="n"/>
      <c r="D139" s="13" t="n"/>
      <c r="E139" s="13" t="n"/>
      <c r="F139" s="13" t="n"/>
      <c r="G139" s="14" t="n"/>
      <c r="H139" s="13" t="n"/>
      <c r="I139" s="16" t="n"/>
      <c r="J139" s="16" t="n"/>
      <c r="K139" s="13" t="n"/>
      <c r="L139" s="13" t="n"/>
      <c r="M139" s="14" t="n"/>
      <c r="N139" s="29">
        <f>IF(OR(B139="",G139=""),"",TODAY()-G139)</f>
        <v/>
      </c>
      <c r="O139" s="7">
        <f>IF(B139="","",IF(OR(H139="Rejected",H139="Withdrawn",H139="Accepted",H139="Offer"),"—",IF(M139&lt;&gt;"",IF(M139&lt;=TODAY(),"Follow up now","Scheduled"),IF(AND(H139="Applied",N(N139)&gt;=Settings!$C$9),"Follow up now",IF(H139="Saved","Apply","OK")))))</f>
        <v/>
      </c>
      <c r="P139" s="13" t="n"/>
      <c r="Q139" s="13" t="n"/>
    </row>
    <row r="140" hidden="1">
      <c r="B140" s="13" t="n"/>
      <c r="C140" s="13" t="n"/>
      <c r="D140" s="13" t="n"/>
      <c r="E140" s="13" t="n"/>
      <c r="F140" s="13" t="n"/>
      <c r="G140" s="14" t="n"/>
      <c r="H140" s="13" t="n"/>
      <c r="I140" s="16" t="n"/>
      <c r="J140" s="16" t="n"/>
      <c r="K140" s="13" t="n"/>
      <c r="L140" s="13" t="n"/>
      <c r="M140" s="14" t="n"/>
      <c r="N140" s="29">
        <f>IF(OR(B140="",G140=""),"",TODAY()-G140)</f>
        <v/>
      </c>
      <c r="O140" s="7">
        <f>IF(B140="","",IF(OR(H140="Rejected",H140="Withdrawn",H140="Accepted",H140="Offer"),"—",IF(M140&lt;&gt;"",IF(M140&lt;=TODAY(),"Follow up now","Scheduled"),IF(AND(H140="Applied",N(N140)&gt;=Settings!$C$9),"Follow up now",IF(H140="Saved","Apply","OK")))))</f>
        <v/>
      </c>
      <c r="P140" s="13" t="n"/>
      <c r="Q140" s="13" t="n"/>
    </row>
    <row r="141" hidden="1">
      <c r="B141" s="13" t="n"/>
      <c r="C141" s="13" t="n"/>
      <c r="D141" s="13" t="n"/>
      <c r="E141" s="13" t="n"/>
      <c r="F141" s="13" t="n"/>
      <c r="G141" s="14" t="n"/>
      <c r="H141" s="13" t="n"/>
      <c r="I141" s="16" t="n"/>
      <c r="J141" s="16" t="n"/>
      <c r="K141" s="13" t="n"/>
      <c r="L141" s="13" t="n"/>
      <c r="M141" s="14" t="n"/>
      <c r="N141" s="29">
        <f>IF(OR(B141="",G141=""),"",TODAY()-G141)</f>
        <v/>
      </c>
      <c r="O141" s="7">
        <f>IF(B141="","",IF(OR(H141="Rejected",H141="Withdrawn",H141="Accepted",H141="Offer"),"—",IF(M141&lt;&gt;"",IF(M141&lt;=TODAY(),"Follow up now","Scheduled"),IF(AND(H141="Applied",N(N141)&gt;=Settings!$C$9),"Follow up now",IF(H141="Saved","Apply","OK")))))</f>
        <v/>
      </c>
      <c r="P141" s="13" t="n"/>
      <c r="Q141" s="13" t="n"/>
    </row>
    <row r="142" hidden="1">
      <c r="B142" s="13" t="n"/>
      <c r="C142" s="13" t="n"/>
      <c r="D142" s="13" t="n"/>
      <c r="E142" s="13" t="n"/>
      <c r="F142" s="13" t="n"/>
      <c r="G142" s="14" t="n"/>
      <c r="H142" s="13" t="n"/>
      <c r="I142" s="16" t="n"/>
      <c r="J142" s="16" t="n"/>
      <c r="K142" s="13" t="n"/>
      <c r="L142" s="13" t="n"/>
      <c r="M142" s="14" t="n"/>
      <c r="N142" s="29">
        <f>IF(OR(B142="",G142=""),"",TODAY()-G142)</f>
        <v/>
      </c>
      <c r="O142" s="7">
        <f>IF(B142="","",IF(OR(H142="Rejected",H142="Withdrawn",H142="Accepted",H142="Offer"),"—",IF(M142&lt;&gt;"",IF(M142&lt;=TODAY(),"Follow up now","Scheduled"),IF(AND(H142="Applied",N(N142)&gt;=Settings!$C$9),"Follow up now",IF(H142="Saved","Apply","OK")))))</f>
        <v/>
      </c>
      <c r="P142" s="13" t="n"/>
      <c r="Q142" s="13" t="n"/>
    </row>
    <row r="143" hidden="1">
      <c r="B143" s="13" t="n"/>
      <c r="C143" s="13" t="n"/>
      <c r="D143" s="13" t="n"/>
      <c r="E143" s="13" t="n"/>
      <c r="F143" s="13" t="n"/>
      <c r="G143" s="14" t="n"/>
      <c r="H143" s="13" t="n"/>
      <c r="I143" s="16" t="n"/>
      <c r="J143" s="16" t="n"/>
      <c r="K143" s="13" t="n"/>
      <c r="L143" s="13" t="n"/>
      <c r="M143" s="14" t="n"/>
      <c r="N143" s="29">
        <f>IF(OR(B143="",G143=""),"",TODAY()-G143)</f>
        <v/>
      </c>
      <c r="O143" s="7">
        <f>IF(B143="","",IF(OR(H143="Rejected",H143="Withdrawn",H143="Accepted",H143="Offer"),"—",IF(M143&lt;&gt;"",IF(M143&lt;=TODAY(),"Follow up now","Scheduled"),IF(AND(H143="Applied",N(N143)&gt;=Settings!$C$9),"Follow up now",IF(H143="Saved","Apply","OK")))))</f>
        <v/>
      </c>
      <c r="P143" s="13" t="n"/>
      <c r="Q143" s="13" t="n"/>
    </row>
    <row r="144" hidden="1">
      <c r="B144" s="13" t="n"/>
      <c r="C144" s="13" t="n"/>
      <c r="D144" s="13" t="n"/>
      <c r="E144" s="13" t="n"/>
      <c r="F144" s="13" t="n"/>
      <c r="G144" s="14" t="n"/>
      <c r="H144" s="13" t="n"/>
      <c r="I144" s="16" t="n"/>
      <c r="J144" s="16" t="n"/>
      <c r="K144" s="13" t="n"/>
      <c r="L144" s="13" t="n"/>
      <c r="M144" s="14" t="n"/>
      <c r="N144" s="29">
        <f>IF(OR(B144="",G144=""),"",TODAY()-G144)</f>
        <v/>
      </c>
      <c r="O144" s="7">
        <f>IF(B144="","",IF(OR(H144="Rejected",H144="Withdrawn",H144="Accepted",H144="Offer"),"—",IF(M144&lt;&gt;"",IF(M144&lt;=TODAY(),"Follow up now","Scheduled"),IF(AND(H144="Applied",N(N144)&gt;=Settings!$C$9),"Follow up now",IF(H144="Saved","Apply","OK")))))</f>
        <v/>
      </c>
      <c r="P144" s="13" t="n"/>
      <c r="Q144" s="13" t="n"/>
    </row>
    <row r="145" hidden="1">
      <c r="B145" s="13" t="n"/>
      <c r="C145" s="13" t="n"/>
      <c r="D145" s="13" t="n"/>
      <c r="E145" s="13" t="n"/>
      <c r="F145" s="13" t="n"/>
      <c r="G145" s="14" t="n"/>
      <c r="H145" s="13" t="n"/>
      <c r="I145" s="16" t="n"/>
      <c r="J145" s="16" t="n"/>
      <c r="K145" s="13" t="n"/>
      <c r="L145" s="13" t="n"/>
      <c r="M145" s="14" t="n"/>
      <c r="N145" s="29">
        <f>IF(OR(B145="",G145=""),"",TODAY()-G145)</f>
        <v/>
      </c>
      <c r="O145" s="7">
        <f>IF(B145="","",IF(OR(H145="Rejected",H145="Withdrawn",H145="Accepted",H145="Offer"),"—",IF(M145&lt;&gt;"",IF(M145&lt;=TODAY(),"Follow up now","Scheduled"),IF(AND(H145="Applied",N(N145)&gt;=Settings!$C$9),"Follow up now",IF(H145="Saved","Apply","OK")))))</f>
        <v/>
      </c>
      <c r="P145" s="13" t="n"/>
      <c r="Q145" s="13" t="n"/>
    </row>
    <row r="146" hidden="1">
      <c r="B146" s="13" t="n"/>
      <c r="C146" s="13" t="n"/>
      <c r="D146" s="13" t="n"/>
      <c r="E146" s="13" t="n"/>
      <c r="F146" s="13" t="n"/>
      <c r="G146" s="14" t="n"/>
      <c r="H146" s="13" t="n"/>
      <c r="I146" s="16" t="n"/>
      <c r="J146" s="16" t="n"/>
      <c r="K146" s="13" t="n"/>
      <c r="L146" s="13" t="n"/>
      <c r="M146" s="14" t="n"/>
      <c r="N146" s="29">
        <f>IF(OR(B146="",G146=""),"",TODAY()-G146)</f>
        <v/>
      </c>
      <c r="O146" s="7">
        <f>IF(B146="","",IF(OR(H146="Rejected",H146="Withdrawn",H146="Accepted",H146="Offer"),"—",IF(M146&lt;&gt;"",IF(M146&lt;=TODAY(),"Follow up now","Scheduled"),IF(AND(H146="Applied",N(N146)&gt;=Settings!$C$9),"Follow up now",IF(H146="Saved","Apply","OK")))))</f>
        <v/>
      </c>
      <c r="P146" s="13" t="n"/>
      <c r="Q146" s="13" t="n"/>
    </row>
    <row r="147" hidden="1">
      <c r="B147" s="13" t="n"/>
      <c r="C147" s="13" t="n"/>
      <c r="D147" s="13" t="n"/>
      <c r="E147" s="13" t="n"/>
      <c r="F147" s="13" t="n"/>
      <c r="G147" s="14" t="n"/>
      <c r="H147" s="13" t="n"/>
      <c r="I147" s="16" t="n"/>
      <c r="J147" s="16" t="n"/>
      <c r="K147" s="13" t="n"/>
      <c r="L147" s="13" t="n"/>
      <c r="M147" s="14" t="n"/>
      <c r="N147" s="29">
        <f>IF(OR(B147="",G147=""),"",TODAY()-G147)</f>
        <v/>
      </c>
      <c r="O147" s="7">
        <f>IF(B147="","",IF(OR(H147="Rejected",H147="Withdrawn",H147="Accepted",H147="Offer"),"—",IF(M147&lt;&gt;"",IF(M147&lt;=TODAY(),"Follow up now","Scheduled"),IF(AND(H147="Applied",N(N147)&gt;=Settings!$C$9),"Follow up now",IF(H147="Saved","Apply","OK")))))</f>
        <v/>
      </c>
      <c r="P147" s="13" t="n"/>
      <c r="Q147" s="13" t="n"/>
    </row>
    <row r="148" hidden="1">
      <c r="B148" s="13" t="n"/>
      <c r="C148" s="13" t="n"/>
      <c r="D148" s="13" t="n"/>
      <c r="E148" s="13" t="n"/>
      <c r="F148" s="13" t="n"/>
      <c r="G148" s="14" t="n"/>
      <c r="H148" s="13" t="n"/>
      <c r="I148" s="16" t="n"/>
      <c r="J148" s="16" t="n"/>
      <c r="K148" s="13" t="n"/>
      <c r="L148" s="13" t="n"/>
      <c r="M148" s="14" t="n"/>
      <c r="N148" s="29">
        <f>IF(OR(B148="",G148=""),"",TODAY()-G148)</f>
        <v/>
      </c>
      <c r="O148" s="7">
        <f>IF(B148="","",IF(OR(H148="Rejected",H148="Withdrawn",H148="Accepted",H148="Offer"),"—",IF(M148&lt;&gt;"",IF(M148&lt;=TODAY(),"Follow up now","Scheduled"),IF(AND(H148="Applied",N(N148)&gt;=Settings!$C$9),"Follow up now",IF(H148="Saved","Apply","OK")))))</f>
        <v/>
      </c>
      <c r="P148" s="13" t="n"/>
      <c r="Q148" s="13" t="n"/>
    </row>
    <row r="149" hidden="1">
      <c r="B149" s="13" t="n"/>
      <c r="C149" s="13" t="n"/>
      <c r="D149" s="13" t="n"/>
      <c r="E149" s="13" t="n"/>
      <c r="F149" s="13" t="n"/>
      <c r="G149" s="14" t="n"/>
      <c r="H149" s="13" t="n"/>
      <c r="I149" s="16" t="n"/>
      <c r="J149" s="16" t="n"/>
      <c r="K149" s="13" t="n"/>
      <c r="L149" s="13" t="n"/>
      <c r="M149" s="14" t="n"/>
      <c r="N149" s="29">
        <f>IF(OR(B149="",G149=""),"",TODAY()-G149)</f>
        <v/>
      </c>
      <c r="O149" s="7">
        <f>IF(B149="","",IF(OR(H149="Rejected",H149="Withdrawn",H149="Accepted",H149="Offer"),"—",IF(M149&lt;&gt;"",IF(M149&lt;=TODAY(),"Follow up now","Scheduled"),IF(AND(H149="Applied",N(N149)&gt;=Settings!$C$9),"Follow up now",IF(H149="Saved","Apply","OK")))))</f>
        <v/>
      </c>
      <c r="P149" s="13" t="n"/>
      <c r="Q149" s="13" t="n"/>
    </row>
    <row r="150" hidden="1">
      <c r="B150" s="13" t="n"/>
      <c r="C150" s="13" t="n"/>
      <c r="D150" s="13" t="n"/>
      <c r="E150" s="13" t="n"/>
      <c r="F150" s="13" t="n"/>
      <c r="G150" s="14" t="n"/>
      <c r="H150" s="13" t="n"/>
      <c r="I150" s="16" t="n"/>
      <c r="J150" s="16" t="n"/>
      <c r="K150" s="13" t="n"/>
      <c r="L150" s="13" t="n"/>
      <c r="M150" s="14" t="n"/>
      <c r="N150" s="29">
        <f>IF(OR(B150="",G150=""),"",TODAY()-G150)</f>
        <v/>
      </c>
      <c r="O150" s="7">
        <f>IF(B150="","",IF(OR(H150="Rejected",H150="Withdrawn",H150="Accepted",H150="Offer"),"—",IF(M150&lt;&gt;"",IF(M150&lt;=TODAY(),"Follow up now","Scheduled"),IF(AND(H150="Applied",N(N150)&gt;=Settings!$C$9),"Follow up now",IF(H150="Saved","Apply","OK")))))</f>
        <v/>
      </c>
      <c r="P150" s="13" t="n"/>
      <c r="Q150" s="13" t="n"/>
    </row>
    <row r="151" hidden="1">
      <c r="B151" s="13" t="n"/>
      <c r="C151" s="13" t="n"/>
      <c r="D151" s="13" t="n"/>
      <c r="E151" s="13" t="n"/>
      <c r="F151" s="13" t="n"/>
      <c r="G151" s="14" t="n"/>
      <c r="H151" s="13" t="n"/>
      <c r="I151" s="16" t="n"/>
      <c r="J151" s="16" t="n"/>
      <c r="K151" s="13" t="n"/>
      <c r="L151" s="13" t="n"/>
      <c r="M151" s="14" t="n"/>
      <c r="N151" s="29">
        <f>IF(OR(B151="",G151=""),"",TODAY()-G151)</f>
        <v/>
      </c>
      <c r="O151" s="7">
        <f>IF(B151="","",IF(OR(H151="Rejected",H151="Withdrawn",H151="Accepted",H151="Offer"),"—",IF(M151&lt;&gt;"",IF(M151&lt;=TODAY(),"Follow up now","Scheduled"),IF(AND(H151="Applied",N(N151)&gt;=Settings!$C$9),"Follow up now",IF(H151="Saved","Apply","OK")))))</f>
        <v/>
      </c>
      <c r="P151" s="13" t="n"/>
      <c r="Q151" s="13" t="n"/>
    </row>
    <row r="152" hidden="1">
      <c r="B152" s="13" t="n"/>
      <c r="C152" s="13" t="n"/>
      <c r="D152" s="13" t="n"/>
      <c r="E152" s="13" t="n"/>
      <c r="F152" s="13" t="n"/>
      <c r="G152" s="14" t="n"/>
      <c r="H152" s="13" t="n"/>
      <c r="I152" s="16" t="n"/>
      <c r="J152" s="16" t="n"/>
      <c r="K152" s="13" t="n"/>
      <c r="L152" s="13" t="n"/>
      <c r="M152" s="14" t="n"/>
      <c r="N152" s="29">
        <f>IF(OR(B152="",G152=""),"",TODAY()-G152)</f>
        <v/>
      </c>
      <c r="O152" s="7">
        <f>IF(B152="","",IF(OR(H152="Rejected",H152="Withdrawn",H152="Accepted",H152="Offer"),"—",IF(M152&lt;&gt;"",IF(M152&lt;=TODAY(),"Follow up now","Scheduled"),IF(AND(H152="Applied",N(N152)&gt;=Settings!$C$9),"Follow up now",IF(H152="Saved","Apply","OK")))))</f>
        <v/>
      </c>
      <c r="P152" s="13" t="n"/>
      <c r="Q152" s="13" t="n"/>
    </row>
    <row r="153" hidden="1">
      <c r="B153" s="13" t="n"/>
      <c r="C153" s="13" t="n"/>
      <c r="D153" s="13" t="n"/>
      <c r="E153" s="13" t="n"/>
      <c r="F153" s="13" t="n"/>
      <c r="G153" s="14" t="n"/>
      <c r="H153" s="13" t="n"/>
      <c r="I153" s="16" t="n"/>
      <c r="J153" s="16" t="n"/>
      <c r="K153" s="13" t="n"/>
      <c r="L153" s="13" t="n"/>
      <c r="M153" s="14" t="n"/>
      <c r="N153" s="29">
        <f>IF(OR(B153="",G153=""),"",TODAY()-G153)</f>
        <v/>
      </c>
      <c r="O153" s="7">
        <f>IF(B153="","",IF(OR(H153="Rejected",H153="Withdrawn",H153="Accepted",H153="Offer"),"—",IF(M153&lt;&gt;"",IF(M153&lt;=TODAY(),"Follow up now","Scheduled"),IF(AND(H153="Applied",N(N153)&gt;=Settings!$C$9),"Follow up now",IF(H153="Saved","Apply","OK")))))</f>
        <v/>
      </c>
      <c r="P153" s="13" t="n"/>
      <c r="Q153" s="13" t="n"/>
    </row>
    <row r="154" hidden="1">
      <c r="B154" s="13" t="n"/>
      <c r="C154" s="13" t="n"/>
      <c r="D154" s="13" t="n"/>
      <c r="E154" s="13" t="n"/>
      <c r="F154" s="13" t="n"/>
      <c r="G154" s="14" t="n"/>
      <c r="H154" s="13" t="n"/>
      <c r="I154" s="16" t="n"/>
      <c r="J154" s="16" t="n"/>
      <c r="K154" s="13" t="n"/>
      <c r="L154" s="13" t="n"/>
      <c r="M154" s="14" t="n"/>
      <c r="N154" s="29">
        <f>IF(OR(B154="",G154=""),"",TODAY()-G154)</f>
        <v/>
      </c>
      <c r="O154" s="7">
        <f>IF(B154="","",IF(OR(H154="Rejected",H154="Withdrawn",H154="Accepted",H154="Offer"),"—",IF(M154&lt;&gt;"",IF(M154&lt;=TODAY(),"Follow up now","Scheduled"),IF(AND(H154="Applied",N(N154)&gt;=Settings!$C$9),"Follow up now",IF(H154="Saved","Apply","OK")))))</f>
        <v/>
      </c>
      <c r="P154" s="13" t="n"/>
      <c r="Q154" s="13" t="n"/>
    </row>
    <row r="155" hidden="1">
      <c r="B155" s="13" t="n"/>
      <c r="C155" s="13" t="n"/>
      <c r="D155" s="13" t="n"/>
      <c r="E155" s="13" t="n"/>
      <c r="F155" s="13" t="n"/>
      <c r="G155" s="14" t="n"/>
      <c r="H155" s="13" t="n"/>
      <c r="I155" s="16" t="n"/>
      <c r="J155" s="16" t="n"/>
      <c r="K155" s="13" t="n"/>
      <c r="L155" s="13" t="n"/>
      <c r="M155" s="14" t="n"/>
      <c r="N155" s="29">
        <f>IF(OR(B155="",G155=""),"",TODAY()-G155)</f>
        <v/>
      </c>
      <c r="O155" s="7">
        <f>IF(B155="","",IF(OR(H155="Rejected",H155="Withdrawn",H155="Accepted",H155="Offer"),"—",IF(M155&lt;&gt;"",IF(M155&lt;=TODAY(),"Follow up now","Scheduled"),IF(AND(H155="Applied",N(N155)&gt;=Settings!$C$9),"Follow up now",IF(H155="Saved","Apply","OK")))))</f>
        <v/>
      </c>
      <c r="P155" s="13" t="n"/>
      <c r="Q155" s="13" t="n"/>
    </row>
    <row r="156" hidden="1">
      <c r="B156" s="13" t="n"/>
      <c r="C156" s="13" t="n"/>
      <c r="D156" s="13" t="n"/>
      <c r="E156" s="13" t="n"/>
      <c r="F156" s="13" t="n"/>
      <c r="G156" s="14" t="n"/>
      <c r="H156" s="13" t="n"/>
      <c r="I156" s="16" t="n"/>
      <c r="J156" s="16" t="n"/>
      <c r="K156" s="13" t="n"/>
      <c r="L156" s="13" t="n"/>
      <c r="M156" s="14" t="n"/>
      <c r="N156" s="29">
        <f>IF(OR(B156="",G156=""),"",TODAY()-G156)</f>
        <v/>
      </c>
      <c r="O156" s="7">
        <f>IF(B156="","",IF(OR(H156="Rejected",H156="Withdrawn",H156="Accepted",H156="Offer"),"—",IF(M156&lt;&gt;"",IF(M156&lt;=TODAY(),"Follow up now","Scheduled"),IF(AND(H156="Applied",N(N156)&gt;=Settings!$C$9),"Follow up now",IF(H156="Saved","Apply","OK")))))</f>
        <v/>
      </c>
      <c r="P156" s="13" t="n"/>
      <c r="Q156" s="13" t="n"/>
    </row>
    <row r="157" hidden="1">
      <c r="B157" s="13" t="n"/>
      <c r="C157" s="13" t="n"/>
      <c r="D157" s="13" t="n"/>
      <c r="E157" s="13" t="n"/>
      <c r="F157" s="13" t="n"/>
      <c r="G157" s="14" t="n"/>
      <c r="H157" s="13" t="n"/>
      <c r="I157" s="16" t="n"/>
      <c r="J157" s="16" t="n"/>
      <c r="K157" s="13" t="n"/>
      <c r="L157" s="13" t="n"/>
      <c r="M157" s="14" t="n"/>
      <c r="N157" s="29">
        <f>IF(OR(B157="",G157=""),"",TODAY()-G157)</f>
        <v/>
      </c>
      <c r="O157" s="7">
        <f>IF(B157="","",IF(OR(H157="Rejected",H157="Withdrawn",H157="Accepted",H157="Offer"),"—",IF(M157&lt;&gt;"",IF(M157&lt;=TODAY(),"Follow up now","Scheduled"),IF(AND(H157="Applied",N(N157)&gt;=Settings!$C$9),"Follow up now",IF(H157="Saved","Apply","OK")))))</f>
        <v/>
      </c>
      <c r="P157" s="13" t="n"/>
      <c r="Q157" s="13" t="n"/>
    </row>
    <row r="158" hidden="1">
      <c r="B158" s="13" t="n"/>
      <c r="C158" s="13" t="n"/>
      <c r="D158" s="13" t="n"/>
      <c r="E158" s="13" t="n"/>
      <c r="F158" s="13" t="n"/>
      <c r="G158" s="14" t="n"/>
      <c r="H158" s="13" t="n"/>
      <c r="I158" s="16" t="n"/>
      <c r="J158" s="16" t="n"/>
      <c r="K158" s="13" t="n"/>
      <c r="L158" s="13" t="n"/>
      <c r="M158" s="14" t="n"/>
      <c r="N158" s="29">
        <f>IF(OR(B158="",G158=""),"",TODAY()-G158)</f>
        <v/>
      </c>
      <c r="O158" s="7">
        <f>IF(B158="","",IF(OR(H158="Rejected",H158="Withdrawn",H158="Accepted",H158="Offer"),"—",IF(M158&lt;&gt;"",IF(M158&lt;=TODAY(),"Follow up now","Scheduled"),IF(AND(H158="Applied",N(N158)&gt;=Settings!$C$9),"Follow up now",IF(H158="Saved","Apply","OK")))))</f>
        <v/>
      </c>
      <c r="P158" s="13" t="n"/>
      <c r="Q158" s="13" t="n"/>
    </row>
    <row r="159" hidden="1">
      <c r="B159" s="13" t="n"/>
      <c r="C159" s="13" t="n"/>
      <c r="D159" s="13" t="n"/>
      <c r="E159" s="13" t="n"/>
      <c r="F159" s="13" t="n"/>
      <c r="G159" s="14" t="n"/>
      <c r="H159" s="13" t="n"/>
      <c r="I159" s="16" t="n"/>
      <c r="J159" s="16" t="n"/>
      <c r="K159" s="13" t="n"/>
      <c r="L159" s="13" t="n"/>
      <c r="M159" s="14" t="n"/>
      <c r="N159" s="29">
        <f>IF(OR(B159="",G159=""),"",TODAY()-G159)</f>
        <v/>
      </c>
      <c r="O159" s="7">
        <f>IF(B159="","",IF(OR(H159="Rejected",H159="Withdrawn",H159="Accepted",H159="Offer"),"—",IF(M159&lt;&gt;"",IF(M159&lt;=TODAY(),"Follow up now","Scheduled"),IF(AND(H159="Applied",N(N159)&gt;=Settings!$C$9),"Follow up now",IF(H159="Saved","Apply","OK")))))</f>
        <v/>
      </c>
      <c r="P159" s="13" t="n"/>
      <c r="Q159" s="13" t="n"/>
    </row>
    <row r="160" hidden="1">
      <c r="B160" s="13" t="n"/>
      <c r="C160" s="13" t="n"/>
      <c r="D160" s="13" t="n"/>
      <c r="E160" s="13" t="n"/>
      <c r="F160" s="13" t="n"/>
      <c r="G160" s="14" t="n"/>
      <c r="H160" s="13" t="n"/>
      <c r="I160" s="16" t="n"/>
      <c r="J160" s="16" t="n"/>
      <c r="K160" s="13" t="n"/>
      <c r="L160" s="13" t="n"/>
      <c r="M160" s="14" t="n"/>
      <c r="N160" s="29">
        <f>IF(OR(B160="",G160=""),"",TODAY()-G160)</f>
        <v/>
      </c>
      <c r="O160" s="7">
        <f>IF(B160="","",IF(OR(H160="Rejected",H160="Withdrawn",H160="Accepted",H160="Offer"),"—",IF(M160&lt;&gt;"",IF(M160&lt;=TODAY(),"Follow up now","Scheduled"),IF(AND(H160="Applied",N(N160)&gt;=Settings!$C$9),"Follow up now",IF(H160="Saved","Apply","OK")))))</f>
        <v/>
      </c>
      <c r="P160" s="13" t="n"/>
      <c r="Q160" s="13" t="n"/>
    </row>
    <row r="161" hidden="1">
      <c r="B161" s="13" t="n"/>
      <c r="C161" s="13" t="n"/>
      <c r="D161" s="13" t="n"/>
      <c r="E161" s="13" t="n"/>
      <c r="F161" s="13" t="n"/>
      <c r="G161" s="14" t="n"/>
      <c r="H161" s="13" t="n"/>
      <c r="I161" s="16" t="n"/>
      <c r="J161" s="16" t="n"/>
      <c r="K161" s="13" t="n"/>
      <c r="L161" s="13" t="n"/>
      <c r="M161" s="14" t="n"/>
      <c r="N161" s="29">
        <f>IF(OR(B161="",G161=""),"",TODAY()-G161)</f>
        <v/>
      </c>
      <c r="O161" s="7">
        <f>IF(B161="","",IF(OR(H161="Rejected",H161="Withdrawn",H161="Accepted",H161="Offer"),"—",IF(M161&lt;&gt;"",IF(M161&lt;=TODAY(),"Follow up now","Scheduled"),IF(AND(H161="Applied",N(N161)&gt;=Settings!$C$9),"Follow up now",IF(H161="Saved","Apply","OK")))))</f>
        <v/>
      </c>
      <c r="P161" s="13" t="n"/>
      <c r="Q161" s="13" t="n"/>
    </row>
    <row r="162" hidden="1">
      <c r="B162" s="13" t="n"/>
      <c r="C162" s="13" t="n"/>
      <c r="D162" s="13" t="n"/>
      <c r="E162" s="13" t="n"/>
      <c r="F162" s="13" t="n"/>
      <c r="G162" s="14" t="n"/>
      <c r="H162" s="13" t="n"/>
      <c r="I162" s="16" t="n"/>
      <c r="J162" s="16" t="n"/>
      <c r="K162" s="13" t="n"/>
      <c r="L162" s="13" t="n"/>
      <c r="M162" s="14" t="n"/>
      <c r="N162" s="29">
        <f>IF(OR(B162="",G162=""),"",TODAY()-G162)</f>
        <v/>
      </c>
      <c r="O162" s="7">
        <f>IF(B162="","",IF(OR(H162="Rejected",H162="Withdrawn",H162="Accepted",H162="Offer"),"—",IF(M162&lt;&gt;"",IF(M162&lt;=TODAY(),"Follow up now","Scheduled"),IF(AND(H162="Applied",N(N162)&gt;=Settings!$C$9),"Follow up now",IF(H162="Saved","Apply","OK")))))</f>
        <v/>
      </c>
      <c r="P162" s="13" t="n"/>
      <c r="Q162" s="13" t="n"/>
    </row>
    <row r="163" hidden="1">
      <c r="B163" s="13" t="n"/>
      <c r="C163" s="13" t="n"/>
      <c r="D163" s="13" t="n"/>
      <c r="E163" s="13" t="n"/>
      <c r="F163" s="13" t="n"/>
      <c r="G163" s="14" t="n"/>
      <c r="H163" s="13" t="n"/>
      <c r="I163" s="16" t="n"/>
      <c r="J163" s="16" t="n"/>
      <c r="K163" s="13" t="n"/>
      <c r="L163" s="13" t="n"/>
      <c r="M163" s="14" t="n"/>
      <c r="N163" s="29">
        <f>IF(OR(B163="",G163=""),"",TODAY()-G163)</f>
        <v/>
      </c>
      <c r="O163" s="7">
        <f>IF(B163="","",IF(OR(H163="Rejected",H163="Withdrawn",H163="Accepted",H163="Offer"),"—",IF(M163&lt;&gt;"",IF(M163&lt;=TODAY(),"Follow up now","Scheduled"),IF(AND(H163="Applied",N(N163)&gt;=Settings!$C$9),"Follow up now",IF(H163="Saved","Apply","OK")))))</f>
        <v/>
      </c>
      <c r="P163" s="13" t="n"/>
      <c r="Q163" s="13" t="n"/>
    </row>
    <row r="164" hidden="1">
      <c r="B164" s="13" t="n"/>
      <c r="C164" s="13" t="n"/>
      <c r="D164" s="13" t="n"/>
      <c r="E164" s="13" t="n"/>
      <c r="F164" s="13" t="n"/>
      <c r="G164" s="14" t="n"/>
      <c r="H164" s="13" t="n"/>
      <c r="I164" s="16" t="n"/>
      <c r="J164" s="16" t="n"/>
      <c r="K164" s="13" t="n"/>
      <c r="L164" s="13" t="n"/>
      <c r="M164" s="14" t="n"/>
      <c r="N164" s="29">
        <f>IF(OR(B164="",G164=""),"",TODAY()-G164)</f>
        <v/>
      </c>
      <c r="O164" s="7">
        <f>IF(B164="","",IF(OR(H164="Rejected",H164="Withdrawn",H164="Accepted",H164="Offer"),"—",IF(M164&lt;&gt;"",IF(M164&lt;=TODAY(),"Follow up now","Scheduled"),IF(AND(H164="Applied",N(N164)&gt;=Settings!$C$9),"Follow up now",IF(H164="Saved","Apply","OK")))))</f>
        <v/>
      </c>
      <c r="P164" s="13" t="n"/>
      <c r="Q164" s="13" t="n"/>
    </row>
    <row r="165" hidden="1">
      <c r="B165" s="13" t="n"/>
      <c r="C165" s="13" t="n"/>
      <c r="D165" s="13" t="n"/>
      <c r="E165" s="13" t="n"/>
      <c r="F165" s="13" t="n"/>
      <c r="G165" s="14" t="n"/>
      <c r="H165" s="13" t="n"/>
      <c r="I165" s="16" t="n"/>
      <c r="J165" s="16" t="n"/>
      <c r="K165" s="13" t="n"/>
      <c r="L165" s="13" t="n"/>
      <c r="M165" s="14" t="n"/>
      <c r="N165" s="29">
        <f>IF(OR(B165="",G165=""),"",TODAY()-G165)</f>
        <v/>
      </c>
      <c r="O165" s="7">
        <f>IF(B165="","",IF(OR(H165="Rejected",H165="Withdrawn",H165="Accepted",H165="Offer"),"—",IF(M165&lt;&gt;"",IF(M165&lt;=TODAY(),"Follow up now","Scheduled"),IF(AND(H165="Applied",N(N165)&gt;=Settings!$C$9),"Follow up now",IF(H165="Saved","Apply","OK")))))</f>
        <v/>
      </c>
      <c r="P165" s="13" t="n"/>
      <c r="Q165" s="13" t="n"/>
    </row>
    <row r="166" hidden="1">
      <c r="B166" s="13" t="n"/>
      <c r="C166" s="13" t="n"/>
      <c r="D166" s="13" t="n"/>
      <c r="E166" s="13" t="n"/>
      <c r="F166" s="13" t="n"/>
      <c r="G166" s="14" t="n"/>
      <c r="H166" s="13" t="n"/>
      <c r="I166" s="16" t="n"/>
      <c r="J166" s="16" t="n"/>
      <c r="K166" s="13" t="n"/>
      <c r="L166" s="13" t="n"/>
      <c r="M166" s="14" t="n"/>
      <c r="N166" s="29">
        <f>IF(OR(B166="",G166=""),"",TODAY()-G166)</f>
        <v/>
      </c>
      <c r="O166" s="7">
        <f>IF(B166="","",IF(OR(H166="Rejected",H166="Withdrawn",H166="Accepted",H166="Offer"),"—",IF(M166&lt;&gt;"",IF(M166&lt;=TODAY(),"Follow up now","Scheduled"),IF(AND(H166="Applied",N(N166)&gt;=Settings!$C$9),"Follow up now",IF(H166="Saved","Apply","OK")))))</f>
        <v/>
      </c>
      <c r="P166" s="13" t="n"/>
      <c r="Q166" s="13" t="n"/>
    </row>
    <row r="167" hidden="1">
      <c r="B167" s="13" t="n"/>
      <c r="C167" s="13" t="n"/>
      <c r="D167" s="13" t="n"/>
      <c r="E167" s="13" t="n"/>
      <c r="F167" s="13" t="n"/>
      <c r="G167" s="14" t="n"/>
      <c r="H167" s="13" t="n"/>
      <c r="I167" s="16" t="n"/>
      <c r="J167" s="16" t="n"/>
      <c r="K167" s="13" t="n"/>
      <c r="L167" s="13" t="n"/>
      <c r="M167" s="14" t="n"/>
      <c r="N167" s="29">
        <f>IF(OR(B167="",G167=""),"",TODAY()-G167)</f>
        <v/>
      </c>
      <c r="O167" s="7">
        <f>IF(B167="","",IF(OR(H167="Rejected",H167="Withdrawn",H167="Accepted",H167="Offer"),"—",IF(M167&lt;&gt;"",IF(M167&lt;=TODAY(),"Follow up now","Scheduled"),IF(AND(H167="Applied",N(N167)&gt;=Settings!$C$9),"Follow up now",IF(H167="Saved","Apply","OK")))))</f>
        <v/>
      </c>
      <c r="P167" s="13" t="n"/>
      <c r="Q167" s="13" t="n"/>
    </row>
    <row r="168" hidden="1">
      <c r="B168" s="13" t="n"/>
      <c r="C168" s="13" t="n"/>
      <c r="D168" s="13" t="n"/>
      <c r="E168" s="13" t="n"/>
      <c r="F168" s="13" t="n"/>
      <c r="G168" s="14" t="n"/>
      <c r="H168" s="13" t="n"/>
      <c r="I168" s="16" t="n"/>
      <c r="J168" s="16" t="n"/>
      <c r="K168" s="13" t="n"/>
      <c r="L168" s="13" t="n"/>
      <c r="M168" s="14" t="n"/>
      <c r="N168" s="29">
        <f>IF(OR(B168="",G168=""),"",TODAY()-G168)</f>
        <v/>
      </c>
      <c r="O168" s="7">
        <f>IF(B168="","",IF(OR(H168="Rejected",H168="Withdrawn",H168="Accepted",H168="Offer"),"—",IF(M168&lt;&gt;"",IF(M168&lt;=TODAY(),"Follow up now","Scheduled"),IF(AND(H168="Applied",N(N168)&gt;=Settings!$C$9),"Follow up now",IF(H168="Saved","Apply","OK")))))</f>
        <v/>
      </c>
      <c r="P168" s="13" t="n"/>
      <c r="Q168" s="13" t="n"/>
    </row>
    <row r="169" hidden="1">
      <c r="B169" s="13" t="n"/>
      <c r="C169" s="13" t="n"/>
      <c r="D169" s="13" t="n"/>
      <c r="E169" s="13" t="n"/>
      <c r="F169" s="13" t="n"/>
      <c r="G169" s="14" t="n"/>
      <c r="H169" s="13" t="n"/>
      <c r="I169" s="16" t="n"/>
      <c r="J169" s="16" t="n"/>
      <c r="K169" s="13" t="n"/>
      <c r="L169" s="13" t="n"/>
      <c r="M169" s="14" t="n"/>
      <c r="N169" s="29">
        <f>IF(OR(B169="",G169=""),"",TODAY()-G169)</f>
        <v/>
      </c>
      <c r="O169" s="7">
        <f>IF(B169="","",IF(OR(H169="Rejected",H169="Withdrawn",H169="Accepted",H169="Offer"),"—",IF(M169&lt;&gt;"",IF(M169&lt;=TODAY(),"Follow up now","Scheduled"),IF(AND(H169="Applied",N(N169)&gt;=Settings!$C$9),"Follow up now",IF(H169="Saved","Apply","OK")))))</f>
        <v/>
      </c>
      <c r="P169" s="13" t="n"/>
      <c r="Q169" s="13" t="n"/>
    </row>
    <row r="170" hidden="1">
      <c r="B170" s="13" t="n"/>
      <c r="C170" s="13" t="n"/>
      <c r="D170" s="13" t="n"/>
      <c r="E170" s="13" t="n"/>
      <c r="F170" s="13" t="n"/>
      <c r="G170" s="14" t="n"/>
      <c r="H170" s="13" t="n"/>
      <c r="I170" s="16" t="n"/>
      <c r="J170" s="16" t="n"/>
      <c r="K170" s="13" t="n"/>
      <c r="L170" s="13" t="n"/>
      <c r="M170" s="14" t="n"/>
      <c r="N170" s="29">
        <f>IF(OR(B170="",G170=""),"",TODAY()-G170)</f>
        <v/>
      </c>
      <c r="O170" s="7">
        <f>IF(B170="","",IF(OR(H170="Rejected",H170="Withdrawn",H170="Accepted",H170="Offer"),"—",IF(M170&lt;&gt;"",IF(M170&lt;=TODAY(),"Follow up now","Scheduled"),IF(AND(H170="Applied",N(N170)&gt;=Settings!$C$9),"Follow up now",IF(H170="Saved","Apply","OK")))))</f>
        <v/>
      </c>
      <c r="P170" s="13" t="n"/>
      <c r="Q170" s="13" t="n"/>
    </row>
    <row r="171" hidden="1">
      <c r="B171" s="13" t="n"/>
      <c r="C171" s="13" t="n"/>
      <c r="D171" s="13" t="n"/>
      <c r="E171" s="13" t="n"/>
      <c r="F171" s="13" t="n"/>
      <c r="G171" s="14" t="n"/>
      <c r="H171" s="13" t="n"/>
      <c r="I171" s="16" t="n"/>
      <c r="J171" s="16" t="n"/>
      <c r="K171" s="13" t="n"/>
      <c r="L171" s="13" t="n"/>
      <c r="M171" s="14" t="n"/>
      <c r="N171" s="29">
        <f>IF(OR(B171="",G171=""),"",TODAY()-G171)</f>
        <v/>
      </c>
      <c r="O171" s="7">
        <f>IF(B171="","",IF(OR(H171="Rejected",H171="Withdrawn",H171="Accepted",H171="Offer"),"—",IF(M171&lt;&gt;"",IF(M171&lt;=TODAY(),"Follow up now","Scheduled"),IF(AND(H171="Applied",N(N171)&gt;=Settings!$C$9),"Follow up now",IF(H171="Saved","Apply","OK")))))</f>
        <v/>
      </c>
      <c r="P171" s="13" t="n"/>
      <c r="Q171" s="13" t="n"/>
    </row>
    <row r="172" hidden="1">
      <c r="B172" s="13" t="n"/>
      <c r="C172" s="13" t="n"/>
      <c r="D172" s="13" t="n"/>
      <c r="E172" s="13" t="n"/>
      <c r="F172" s="13" t="n"/>
      <c r="G172" s="14" t="n"/>
      <c r="H172" s="13" t="n"/>
      <c r="I172" s="16" t="n"/>
      <c r="J172" s="16" t="n"/>
      <c r="K172" s="13" t="n"/>
      <c r="L172" s="13" t="n"/>
      <c r="M172" s="14" t="n"/>
      <c r="N172" s="29">
        <f>IF(OR(B172="",G172=""),"",TODAY()-G172)</f>
        <v/>
      </c>
      <c r="O172" s="7">
        <f>IF(B172="","",IF(OR(H172="Rejected",H172="Withdrawn",H172="Accepted",H172="Offer"),"—",IF(M172&lt;&gt;"",IF(M172&lt;=TODAY(),"Follow up now","Scheduled"),IF(AND(H172="Applied",N(N172)&gt;=Settings!$C$9),"Follow up now",IF(H172="Saved","Apply","OK")))))</f>
        <v/>
      </c>
      <c r="P172" s="13" t="n"/>
      <c r="Q172" s="13" t="n"/>
    </row>
    <row r="173" hidden="1">
      <c r="B173" s="13" t="n"/>
      <c r="C173" s="13" t="n"/>
      <c r="D173" s="13" t="n"/>
      <c r="E173" s="13" t="n"/>
      <c r="F173" s="13" t="n"/>
      <c r="G173" s="14" t="n"/>
      <c r="H173" s="13" t="n"/>
      <c r="I173" s="16" t="n"/>
      <c r="J173" s="16" t="n"/>
      <c r="K173" s="13" t="n"/>
      <c r="L173" s="13" t="n"/>
      <c r="M173" s="14" t="n"/>
      <c r="N173" s="29">
        <f>IF(OR(B173="",G173=""),"",TODAY()-G173)</f>
        <v/>
      </c>
      <c r="O173" s="7">
        <f>IF(B173="","",IF(OR(H173="Rejected",H173="Withdrawn",H173="Accepted",H173="Offer"),"—",IF(M173&lt;&gt;"",IF(M173&lt;=TODAY(),"Follow up now","Scheduled"),IF(AND(H173="Applied",N(N173)&gt;=Settings!$C$9),"Follow up now",IF(H173="Saved","Apply","OK")))))</f>
        <v/>
      </c>
      <c r="P173" s="13" t="n"/>
      <c r="Q173" s="13" t="n"/>
    </row>
    <row r="174" hidden="1">
      <c r="B174" s="13" t="n"/>
      <c r="C174" s="13" t="n"/>
      <c r="D174" s="13" t="n"/>
      <c r="E174" s="13" t="n"/>
      <c r="F174" s="13" t="n"/>
      <c r="G174" s="14" t="n"/>
      <c r="H174" s="13" t="n"/>
      <c r="I174" s="16" t="n"/>
      <c r="J174" s="16" t="n"/>
      <c r="K174" s="13" t="n"/>
      <c r="L174" s="13" t="n"/>
      <c r="M174" s="14" t="n"/>
      <c r="N174" s="29">
        <f>IF(OR(B174="",G174=""),"",TODAY()-G174)</f>
        <v/>
      </c>
      <c r="O174" s="7">
        <f>IF(B174="","",IF(OR(H174="Rejected",H174="Withdrawn",H174="Accepted",H174="Offer"),"—",IF(M174&lt;&gt;"",IF(M174&lt;=TODAY(),"Follow up now","Scheduled"),IF(AND(H174="Applied",N(N174)&gt;=Settings!$C$9),"Follow up now",IF(H174="Saved","Apply","OK")))))</f>
        <v/>
      </c>
      <c r="P174" s="13" t="n"/>
      <c r="Q174" s="13" t="n"/>
    </row>
    <row r="175" hidden="1">
      <c r="B175" s="13" t="n"/>
      <c r="C175" s="13" t="n"/>
      <c r="D175" s="13" t="n"/>
      <c r="E175" s="13" t="n"/>
      <c r="F175" s="13" t="n"/>
      <c r="G175" s="14" t="n"/>
      <c r="H175" s="13" t="n"/>
      <c r="I175" s="16" t="n"/>
      <c r="J175" s="16" t="n"/>
      <c r="K175" s="13" t="n"/>
      <c r="L175" s="13" t="n"/>
      <c r="M175" s="14" t="n"/>
      <c r="N175" s="29">
        <f>IF(OR(B175="",G175=""),"",TODAY()-G175)</f>
        <v/>
      </c>
      <c r="O175" s="7">
        <f>IF(B175="","",IF(OR(H175="Rejected",H175="Withdrawn",H175="Accepted",H175="Offer"),"—",IF(M175&lt;&gt;"",IF(M175&lt;=TODAY(),"Follow up now","Scheduled"),IF(AND(H175="Applied",N(N175)&gt;=Settings!$C$9),"Follow up now",IF(H175="Saved","Apply","OK")))))</f>
        <v/>
      </c>
      <c r="P175" s="13" t="n"/>
      <c r="Q175" s="13" t="n"/>
    </row>
    <row r="176" hidden="1">
      <c r="B176" s="13" t="n"/>
      <c r="C176" s="13" t="n"/>
      <c r="D176" s="13" t="n"/>
      <c r="E176" s="13" t="n"/>
      <c r="F176" s="13" t="n"/>
      <c r="G176" s="14" t="n"/>
      <c r="H176" s="13" t="n"/>
      <c r="I176" s="16" t="n"/>
      <c r="J176" s="16" t="n"/>
      <c r="K176" s="13" t="n"/>
      <c r="L176" s="13" t="n"/>
      <c r="M176" s="14" t="n"/>
      <c r="N176" s="29">
        <f>IF(OR(B176="",G176=""),"",TODAY()-G176)</f>
        <v/>
      </c>
      <c r="O176" s="7">
        <f>IF(B176="","",IF(OR(H176="Rejected",H176="Withdrawn",H176="Accepted",H176="Offer"),"—",IF(M176&lt;&gt;"",IF(M176&lt;=TODAY(),"Follow up now","Scheduled"),IF(AND(H176="Applied",N(N176)&gt;=Settings!$C$9),"Follow up now",IF(H176="Saved","Apply","OK")))))</f>
        <v/>
      </c>
      <c r="P176" s="13" t="n"/>
      <c r="Q176" s="13" t="n"/>
    </row>
    <row r="177" hidden="1">
      <c r="B177" s="13" t="n"/>
      <c r="C177" s="13" t="n"/>
      <c r="D177" s="13" t="n"/>
      <c r="E177" s="13" t="n"/>
      <c r="F177" s="13" t="n"/>
      <c r="G177" s="14" t="n"/>
      <c r="H177" s="13" t="n"/>
      <c r="I177" s="16" t="n"/>
      <c r="J177" s="16" t="n"/>
      <c r="K177" s="13" t="n"/>
      <c r="L177" s="13" t="n"/>
      <c r="M177" s="14" t="n"/>
      <c r="N177" s="29">
        <f>IF(OR(B177="",G177=""),"",TODAY()-G177)</f>
        <v/>
      </c>
      <c r="O177" s="7">
        <f>IF(B177="","",IF(OR(H177="Rejected",H177="Withdrawn",H177="Accepted",H177="Offer"),"—",IF(M177&lt;&gt;"",IF(M177&lt;=TODAY(),"Follow up now","Scheduled"),IF(AND(H177="Applied",N(N177)&gt;=Settings!$C$9),"Follow up now",IF(H177="Saved","Apply","OK")))))</f>
        <v/>
      </c>
      <c r="P177" s="13" t="n"/>
      <c r="Q177" s="13" t="n"/>
    </row>
    <row r="178" hidden="1">
      <c r="B178" s="13" t="n"/>
      <c r="C178" s="13" t="n"/>
      <c r="D178" s="13" t="n"/>
      <c r="E178" s="13" t="n"/>
      <c r="F178" s="13" t="n"/>
      <c r="G178" s="14" t="n"/>
      <c r="H178" s="13" t="n"/>
      <c r="I178" s="16" t="n"/>
      <c r="J178" s="16" t="n"/>
      <c r="K178" s="13" t="n"/>
      <c r="L178" s="13" t="n"/>
      <c r="M178" s="14" t="n"/>
      <c r="N178" s="29">
        <f>IF(OR(B178="",G178=""),"",TODAY()-G178)</f>
        <v/>
      </c>
      <c r="O178" s="7">
        <f>IF(B178="","",IF(OR(H178="Rejected",H178="Withdrawn",H178="Accepted",H178="Offer"),"—",IF(M178&lt;&gt;"",IF(M178&lt;=TODAY(),"Follow up now","Scheduled"),IF(AND(H178="Applied",N(N178)&gt;=Settings!$C$9),"Follow up now",IF(H178="Saved","Apply","OK")))))</f>
        <v/>
      </c>
      <c r="P178" s="13" t="n"/>
      <c r="Q178" s="13" t="n"/>
    </row>
    <row r="179" hidden="1">
      <c r="B179" s="13" t="n"/>
      <c r="C179" s="13" t="n"/>
      <c r="D179" s="13" t="n"/>
      <c r="E179" s="13" t="n"/>
      <c r="F179" s="13" t="n"/>
      <c r="G179" s="14" t="n"/>
      <c r="H179" s="13" t="n"/>
      <c r="I179" s="16" t="n"/>
      <c r="J179" s="16" t="n"/>
      <c r="K179" s="13" t="n"/>
      <c r="L179" s="13" t="n"/>
      <c r="M179" s="14" t="n"/>
      <c r="N179" s="29">
        <f>IF(OR(B179="",G179=""),"",TODAY()-G179)</f>
        <v/>
      </c>
      <c r="O179" s="7">
        <f>IF(B179="","",IF(OR(H179="Rejected",H179="Withdrawn",H179="Accepted",H179="Offer"),"—",IF(M179&lt;&gt;"",IF(M179&lt;=TODAY(),"Follow up now","Scheduled"),IF(AND(H179="Applied",N(N179)&gt;=Settings!$C$9),"Follow up now",IF(H179="Saved","Apply","OK")))))</f>
        <v/>
      </c>
      <c r="P179" s="13" t="n"/>
      <c r="Q179" s="13" t="n"/>
    </row>
    <row r="180" hidden="1">
      <c r="B180" s="13" t="n"/>
      <c r="C180" s="13" t="n"/>
      <c r="D180" s="13" t="n"/>
      <c r="E180" s="13" t="n"/>
      <c r="F180" s="13" t="n"/>
      <c r="G180" s="14" t="n"/>
      <c r="H180" s="13" t="n"/>
      <c r="I180" s="16" t="n"/>
      <c r="J180" s="16" t="n"/>
      <c r="K180" s="13" t="n"/>
      <c r="L180" s="13" t="n"/>
      <c r="M180" s="14" t="n"/>
      <c r="N180" s="29">
        <f>IF(OR(B180="",G180=""),"",TODAY()-G180)</f>
        <v/>
      </c>
      <c r="O180" s="7">
        <f>IF(B180="","",IF(OR(H180="Rejected",H180="Withdrawn",H180="Accepted",H180="Offer"),"—",IF(M180&lt;&gt;"",IF(M180&lt;=TODAY(),"Follow up now","Scheduled"),IF(AND(H180="Applied",N(N180)&gt;=Settings!$C$9),"Follow up now",IF(H180="Saved","Apply","OK")))))</f>
        <v/>
      </c>
      <c r="P180" s="13" t="n"/>
      <c r="Q180" s="13" t="n"/>
    </row>
    <row r="181" hidden="1">
      <c r="B181" s="13" t="n"/>
      <c r="C181" s="13" t="n"/>
      <c r="D181" s="13" t="n"/>
      <c r="E181" s="13" t="n"/>
      <c r="F181" s="13" t="n"/>
      <c r="G181" s="14" t="n"/>
      <c r="H181" s="13" t="n"/>
      <c r="I181" s="16" t="n"/>
      <c r="J181" s="16" t="n"/>
      <c r="K181" s="13" t="n"/>
      <c r="L181" s="13" t="n"/>
      <c r="M181" s="14" t="n"/>
      <c r="N181" s="29">
        <f>IF(OR(B181="",G181=""),"",TODAY()-G181)</f>
        <v/>
      </c>
      <c r="O181" s="7">
        <f>IF(B181="","",IF(OR(H181="Rejected",H181="Withdrawn",H181="Accepted",H181="Offer"),"—",IF(M181&lt;&gt;"",IF(M181&lt;=TODAY(),"Follow up now","Scheduled"),IF(AND(H181="Applied",N(N181)&gt;=Settings!$C$9),"Follow up now",IF(H181="Saved","Apply","OK")))))</f>
        <v/>
      </c>
      <c r="P181" s="13" t="n"/>
      <c r="Q181" s="13" t="n"/>
    </row>
    <row r="182" hidden="1">
      <c r="B182" s="13" t="n"/>
      <c r="C182" s="13" t="n"/>
      <c r="D182" s="13" t="n"/>
      <c r="E182" s="13" t="n"/>
      <c r="F182" s="13" t="n"/>
      <c r="G182" s="14" t="n"/>
      <c r="H182" s="13" t="n"/>
      <c r="I182" s="16" t="n"/>
      <c r="J182" s="16" t="n"/>
      <c r="K182" s="13" t="n"/>
      <c r="L182" s="13" t="n"/>
      <c r="M182" s="14" t="n"/>
      <c r="N182" s="29">
        <f>IF(OR(B182="",G182=""),"",TODAY()-G182)</f>
        <v/>
      </c>
      <c r="O182" s="7">
        <f>IF(B182="","",IF(OR(H182="Rejected",H182="Withdrawn",H182="Accepted",H182="Offer"),"—",IF(M182&lt;&gt;"",IF(M182&lt;=TODAY(),"Follow up now","Scheduled"),IF(AND(H182="Applied",N(N182)&gt;=Settings!$C$9),"Follow up now",IF(H182="Saved","Apply","OK")))))</f>
        <v/>
      </c>
      <c r="P182" s="13" t="n"/>
      <c r="Q182" s="13" t="n"/>
    </row>
    <row r="183" hidden="1">
      <c r="B183" s="13" t="n"/>
      <c r="C183" s="13" t="n"/>
      <c r="D183" s="13" t="n"/>
      <c r="E183" s="13" t="n"/>
      <c r="F183" s="13" t="n"/>
      <c r="G183" s="14" t="n"/>
      <c r="H183" s="13" t="n"/>
      <c r="I183" s="16" t="n"/>
      <c r="J183" s="16" t="n"/>
      <c r="K183" s="13" t="n"/>
      <c r="L183" s="13" t="n"/>
      <c r="M183" s="14" t="n"/>
      <c r="N183" s="29">
        <f>IF(OR(B183="",G183=""),"",TODAY()-G183)</f>
        <v/>
      </c>
      <c r="O183" s="7">
        <f>IF(B183="","",IF(OR(H183="Rejected",H183="Withdrawn",H183="Accepted",H183="Offer"),"—",IF(M183&lt;&gt;"",IF(M183&lt;=TODAY(),"Follow up now","Scheduled"),IF(AND(H183="Applied",N(N183)&gt;=Settings!$C$9),"Follow up now",IF(H183="Saved","Apply","OK")))))</f>
        <v/>
      </c>
      <c r="P183" s="13" t="n"/>
      <c r="Q183" s="13" t="n"/>
    </row>
    <row r="184" hidden="1">
      <c r="B184" s="13" t="n"/>
      <c r="C184" s="13" t="n"/>
      <c r="D184" s="13" t="n"/>
      <c r="E184" s="13" t="n"/>
      <c r="F184" s="13" t="n"/>
      <c r="G184" s="14" t="n"/>
      <c r="H184" s="13" t="n"/>
      <c r="I184" s="16" t="n"/>
      <c r="J184" s="16" t="n"/>
      <c r="K184" s="13" t="n"/>
      <c r="L184" s="13" t="n"/>
      <c r="M184" s="14" t="n"/>
      <c r="N184" s="29">
        <f>IF(OR(B184="",G184=""),"",TODAY()-G184)</f>
        <v/>
      </c>
      <c r="O184" s="7">
        <f>IF(B184="","",IF(OR(H184="Rejected",H184="Withdrawn",H184="Accepted",H184="Offer"),"—",IF(M184&lt;&gt;"",IF(M184&lt;=TODAY(),"Follow up now","Scheduled"),IF(AND(H184="Applied",N(N184)&gt;=Settings!$C$9),"Follow up now",IF(H184="Saved","Apply","OK")))))</f>
        <v/>
      </c>
      <c r="P184" s="13" t="n"/>
      <c r="Q184" s="13" t="n"/>
    </row>
    <row r="185" hidden="1">
      <c r="B185" s="13" t="n"/>
      <c r="C185" s="13" t="n"/>
      <c r="D185" s="13" t="n"/>
      <c r="E185" s="13" t="n"/>
      <c r="F185" s="13" t="n"/>
      <c r="G185" s="14" t="n"/>
      <c r="H185" s="13" t="n"/>
      <c r="I185" s="16" t="n"/>
      <c r="J185" s="16" t="n"/>
      <c r="K185" s="13" t="n"/>
      <c r="L185" s="13" t="n"/>
      <c r="M185" s="14" t="n"/>
      <c r="N185" s="29">
        <f>IF(OR(B185="",G185=""),"",TODAY()-G185)</f>
        <v/>
      </c>
      <c r="O185" s="7">
        <f>IF(B185="","",IF(OR(H185="Rejected",H185="Withdrawn",H185="Accepted",H185="Offer"),"—",IF(M185&lt;&gt;"",IF(M185&lt;=TODAY(),"Follow up now","Scheduled"),IF(AND(H185="Applied",N(N185)&gt;=Settings!$C$9),"Follow up now",IF(H185="Saved","Apply","OK")))))</f>
        <v/>
      </c>
      <c r="P185" s="13" t="n"/>
      <c r="Q185" s="13" t="n"/>
    </row>
    <row r="186" hidden="1">
      <c r="B186" s="13" t="n"/>
      <c r="C186" s="13" t="n"/>
      <c r="D186" s="13" t="n"/>
      <c r="E186" s="13" t="n"/>
      <c r="F186" s="13" t="n"/>
      <c r="G186" s="14" t="n"/>
      <c r="H186" s="13" t="n"/>
      <c r="I186" s="16" t="n"/>
      <c r="J186" s="16" t="n"/>
      <c r="K186" s="13" t="n"/>
      <c r="L186" s="13" t="n"/>
      <c r="M186" s="14" t="n"/>
      <c r="N186" s="29">
        <f>IF(OR(B186="",G186=""),"",TODAY()-G186)</f>
        <v/>
      </c>
      <c r="O186" s="7">
        <f>IF(B186="","",IF(OR(H186="Rejected",H186="Withdrawn",H186="Accepted",H186="Offer"),"—",IF(M186&lt;&gt;"",IF(M186&lt;=TODAY(),"Follow up now","Scheduled"),IF(AND(H186="Applied",N(N186)&gt;=Settings!$C$9),"Follow up now",IF(H186="Saved","Apply","OK")))))</f>
        <v/>
      </c>
      <c r="P186" s="13" t="n"/>
      <c r="Q186" s="13" t="n"/>
    </row>
    <row r="187" hidden="1">
      <c r="B187" s="13" t="n"/>
      <c r="C187" s="13" t="n"/>
      <c r="D187" s="13" t="n"/>
      <c r="E187" s="13" t="n"/>
      <c r="F187" s="13" t="n"/>
      <c r="G187" s="14" t="n"/>
      <c r="H187" s="13" t="n"/>
      <c r="I187" s="16" t="n"/>
      <c r="J187" s="16" t="n"/>
      <c r="K187" s="13" t="n"/>
      <c r="L187" s="13" t="n"/>
      <c r="M187" s="14" t="n"/>
      <c r="N187" s="29">
        <f>IF(OR(B187="",G187=""),"",TODAY()-G187)</f>
        <v/>
      </c>
      <c r="O187" s="7">
        <f>IF(B187="","",IF(OR(H187="Rejected",H187="Withdrawn",H187="Accepted",H187="Offer"),"—",IF(M187&lt;&gt;"",IF(M187&lt;=TODAY(),"Follow up now","Scheduled"),IF(AND(H187="Applied",N(N187)&gt;=Settings!$C$9),"Follow up now",IF(H187="Saved","Apply","OK")))))</f>
        <v/>
      </c>
      <c r="P187" s="13" t="n"/>
      <c r="Q187" s="13" t="n"/>
    </row>
    <row r="188" hidden="1">
      <c r="B188" s="13" t="n"/>
      <c r="C188" s="13" t="n"/>
      <c r="D188" s="13" t="n"/>
      <c r="E188" s="13" t="n"/>
      <c r="F188" s="13" t="n"/>
      <c r="G188" s="14" t="n"/>
      <c r="H188" s="13" t="n"/>
      <c r="I188" s="16" t="n"/>
      <c r="J188" s="16" t="n"/>
      <c r="K188" s="13" t="n"/>
      <c r="L188" s="13" t="n"/>
      <c r="M188" s="14" t="n"/>
      <c r="N188" s="29">
        <f>IF(OR(B188="",G188=""),"",TODAY()-G188)</f>
        <v/>
      </c>
      <c r="O188" s="7">
        <f>IF(B188="","",IF(OR(H188="Rejected",H188="Withdrawn",H188="Accepted",H188="Offer"),"—",IF(M188&lt;&gt;"",IF(M188&lt;=TODAY(),"Follow up now","Scheduled"),IF(AND(H188="Applied",N(N188)&gt;=Settings!$C$9),"Follow up now",IF(H188="Saved","Apply","OK")))))</f>
        <v/>
      </c>
      <c r="P188" s="13" t="n"/>
      <c r="Q188" s="13" t="n"/>
    </row>
    <row r="189" hidden="1">
      <c r="B189" s="13" t="n"/>
      <c r="C189" s="13" t="n"/>
      <c r="D189" s="13" t="n"/>
      <c r="E189" s="13" t="n"/>
      <c r="F189" s="13" t="n"/>
      <c r="G189" s="14" t="n"/>
      <c r="H189" s="13" t="n"/>
      <c r="I189" s="16" t="n"/>
      <c r="J189" s="16" t="n"/>
      <c r="K189" s="13" t="n"/>
      <c r="L189" s="13" t="n"/>
      <c r="M189" s="14" t="n"/>
      <c r="N189" s="29">
        <f>IF(OR(B189="",G189=""),"",TODAY()-G189)</f>
        <v/>
      </c>
      <c r="O189" s="7">
        <f>IF(B189="","",IF(OR(H189="Rejected",H189="Withdrawn",H189="Accepted",H189="Offer"),"—",IF(M189&lt;&gt;"",IF(M189&lt;=TODAY(),"Follow up now","Scheduled"),IF(AND(H189="Applied",N(N189)&gt;=Settings!$C$9),"Follow up now",IF(H189="Saved","Apply","OK")))))</f>
        <v/>
      </c>
      <c r="P189" s="13" t="n"/>
      <c r="Q189" s="13" t="n"/>
    </row>
    <row r="190" hidden="1">
      <c r="B190" s="13" t="n"/>
      <c r="C190" s="13" t="n"/>
      <c r="D190" s="13" t="n"/>
      <c r="E190" s="13" t="n"/>
      <c r="F190" s="13" t="n"/>
      <c r="G190" s="14" t="n"/>
      <c r="H190" s="13" t="n"/>
      <c r="I190" s="16" t="n"/>
      <c r="J190" s="16" t="n"/>
      <c r="K190" s="13" t="n"/>
      <c r="L190" s="13" t="n"/>
      <c r="M190" s="14" t="n"/>
      <c r="N190" s="29">
        <f>IF(OR(B190="",G190=""),"",TODAY()-G190)</f>
        <v/>
      </c>
      <c r="O190" s="7">
        <f>IF(B190="","",IF(OR(H190="Rejected",H190="Withdrawn",H190="Accepted",H190="Offer"),"—",IF(M190&lt;&gt;"",IF(M190&lt;=TODAY(),"Follow up now","Scheduled"),IF(AND(H190="Applied",N(N190)&gt;=Settings!$C$9),"Follow up now",IF(H190="Saved","Apply","OK")))))</f>
        <v/>
      </c>
      <c r="P190" s="13" t="n"/>
      <c r="Q190" s="13" t="n"/>
    </row>
    <row r="191" hidden="1">
      <c r="B191" s="13" t="n"/>
      <c r="C191" s="13" t="n"/>
      <c r="D191" s="13" t="n"/>
      <c r="E191" s="13" t="n"/>
      <c r="F191" s="13" t="n"/>
      <c r="G191" s="14" t="n"/>
      <c r="H191" s="13" t="n"/>
      <c r="I191" s="16" t="n"/>
      <c r="J191" s="16" t="n"/>
      <c r="K191" s="13" t="n"/>
      <c r="L191" s="13" t="n"/>
      <c r="M191" s="14" t="n"/>
      <c r="N191" s="29">
        <f>IF(OR(B191="",G191=""),"",TODAY()-G191)</f>
        <v/>
      </c>
      <c r="O191" s="7">
        <f>IF(B191="","",IF(OR(H191="Rejected",H191="Withdrawn",H191="Accepted",H191="Offer"),"—",IF(M191&lt;&gt;"",IF(M191&lt;=TODAY(),"Follow up now","Scheduled"),IF(AND(H191="Applied",N(N191)&gt;=Settings!$C$9),"Follow up now",IF(H191="Saved","Apply","OK")))))</f>
        <v/>
      </c>
      <c r="P191" s="13" t="n"/>
      <c r="Q191" s="13" t="n"/>
    </row>
    <row r="192" hidden="1">
      <c r="B192" s="13" t="n"/>
      <c r="C192" s="13" t="n"/>
      <c r="D192" s="13" t="n"/>
      <c r="E192" s="13" t="n"/>
      <c r="F192" s="13" t="n"/>
      <c r="G192" s="14" t="n"/>
      <c r="H192" s="13" t="n"/>
      <c r="I192" s="16" t="n"/>
      <c r="J192" s="16" t="n"/>
      <c r="K192" s="13" t="n"/>
      <c r="L192" s="13" t="n"/>
      <c r="M192" s="14" t="n"/>
      <c r="N192" s="29">
        <f>IF(OR(B192="",G192=""),"",TODAY()-G192)</f>
        <v/>
      </c>
      <c r="O192" s="7">
        <f>IF(B192="","",IF(OR(H192="Rejected",H192="Withdrawn",H192="Accepted",H192="Offer"),"—",IF(M192&lt;&gt;"",IF(M192&lt;=TODAY(),"Follow up now","Scheduled"),IF(AND(H192="Applied",N(N192)&gt;=Settings!$C$9),"Follow up now",IF(H192="Saved","Apply","OK")))))</f>
        <v/>
      </c>
      <c r="P192" s="13" t="n"/>
      <c r="Q192" s="13" t="n"/>
    </row>
    <row r="193" hidden="1">
      <c r="B193" s="13" t="n"/>
      <c r="C193" s="13" t="n"/>
      <c r="D193" s="13" t="n"/>
      <c r="E193" s="13" t="n"/>
      <c r="F193" s="13" t="n"/>
      <c r="G193" s="14" t="n"/>
      <c r="H193" s="13" t="n"/>
      <c r="I193" s="16" t="n"/>
      <c r="J193" s="16" t="n"/>
      <c r="K193" s="13" t="n"/>
      <c r="L193" s="13" t="n"/>
      <c r="M193" s="14" t="n"/>
      <c r="N193" s="29">
        <f>IF(OR(B193="",G193=""),"",TODAY()-G193)</f>
        <v/>
      </c>
      <c r="O193" s="7">
        <f>IF(B193="","",IF(OR(H193="Rejected",H193="Withdrawn",H193="Accepted",H193="Offer"),"—",IF(M193&lt;&gt;"",IF(M193&lt;=TODAY(),"Follow up now","Scheduled"),IF(AND(H193="Applied",N(N193)&gt;=Settings!$C$9),"Follow up now",IF(H193="Saved","Apply","OK")))))</f>
        <v/>
      </c>
      <c r="P193" s="13" t="n"/>
      <c r="Q193" s="13" t="n"/>
    </row>
    <row r="194" hidden="1">
      <c r="B194" s="13" t="n"/>
      <c r="C194" s="13" t="n"/>
      <c r="D194" s="13" t="n"/>
      <c r="E194" s="13" t="n"/>
      <c r="F194" s="13" t="n"/>
      <c r="G194" s="14" t="n"/>
      <c r="H194" s="13" t="n"/>
      <c r="I194" s="16" t="n"/>
      <c r="J194" s="16" t="n"/>
      <c r="K194" s="13" t="n"/>
      <c r="L194" s="13" t="n"/>
      <c r="M194" s="14" t="n"/>
      <c r="N194" s="29">
        <f>IF(OR(B194="",G194=""),"",TODAY()-G194)</f>
        <v/>
      </c>
      <c r="O194" s="7">
        <f>IF(B194="","",IF(OR(H194="Rejected",H194="Withdrawn",H194="Accepted",H194="Offer"),"—",IF(M194&lt;&gt;"",IF(M194&lt;=TODAY(),"Follow up now","Scheduled"),IF(AND(H194="Applied",N(N194)&gt;=Settings!$C$9),"Follow up now",IF(H194="Saved","Apply","OK")))))</f>
        <v/>
      </c>
      <c r="P194" s="13" t="n"/>
      <c r="Q194" s="13" t="n"/>
    </row>
    <row r="195" hidden="1">
      <c r="B195" s="13" t="n"/>
      <c r="C195" s="13" t="n"/>
      <c r="D195" s="13" t="n"/>
      <c r="E195" s="13" t="n"/>
      <c r="F195" s="13" t="n"/>
      <c r="G195" s="14" t="n"/>
      <c r="H195" s="13" t="n"/>
      <c r="I195" s="16" t="n"/>
      <c r="J195" s="16" t="n"/>
      <c r="K195" s="13" t="n"/>
      <c r="L195" s="13" t="n"/>
      <c r="M195" s="14" t="n"/>
      <c r="N195" s="29">
        <f>IF(OR(B195="",G195=""),"",TODAY()-G195)</f>
        <v/>
      </c>
      <c r="O195" s="7">
        <f>IF(B195="","",IF(OR(H195="Rejected",H195="Withdrawn",H195="Accepted",H195="Offer"),"—",IF(M195&lt;&gt;"",IF(M195&lt;=TODAY(),"Follow up now","Scheduled"),IF(AND(H195="Applied",N(N195)&gt;=Settings!$C$9),"Follow up now",IF(H195="Saved","Apply","OK")))))</f>
        <v/>
      </c>
      <c r="P195" s="13" t="n"/>
      <c r="Q195" s="13" t="n"/>
    </row>
    <row r="196" hidden="1">
      <c r="B196" s="13" t="n"/>
      <c r="C196" s="13" t="n"/>
      <c r="D196" s="13" t="n"/>
      <c r="E196" s="13" t="n"/>
      <c r="F196" s="13" t="n"/>
      <c r="G196" s="14" t="n"/>
      <c r="H196" s="13" t="n"/>
      <c r="I196" s="16" t="n"/>
      <c r="J196" s="16" t="n"/>
      <c r="K196" s="13" t="n"/>
      <c r="L196" s="13" t="n"/>
      <c r="M196" s="14" t="n"/>
      <c r="N196" s="29">
        <f>IF(OR(B196="",G196=""),"",TODAY()-G196)</f>
        <v/>
      </c>
      <c r="O196" s="7">
        <f>IF(B196="","",IF(OR(H196="Rejected",H196="Withdrawn",H196="Accepted",H196="Offer"),"—",IF(M196&lt;&gt;"",IF(M196&lt;=TODAY(),"Follow up now","Scheduled"),IF(AND(H196="Applied",N(N196)&gt;=Settings!$C$9),"Follow up now",IF(H196="Saved","Apply","OK")))))</f>
        <v/>
      </c>
      <c r="P196" s="13" t="n"/>
      <c r="Q196" s="13" t="n"/>
    </row>
    <row r="197" hidden="1">
      <c r="B197" s="13" t="n"/>
      <c r="C197" s="13" t="n"/>
      <c r="D197" s="13" t="n"/>
      <c r="E197" s="13" t="n"/>
      <c r="F197" s="13" t="n"/>
      <c r="G197" s="14" t="n"/>
      <c r="H197" s="13" t="n"/>
      <c r="I197" s="16" t="n"/>
      <c r="J197" s="16" t="n"/>
      <c r="K197" s="13" t="n"/>
      <c r="L197" s="13" t="n"/>
      <c r="M197" s="14" t="n"/>
      <c r="N197" s="29">
        <f>IF(OR(B197="",G197=""),"",TODAY()-G197)</f>
        <v/>
      </c>
      <c r="O197" s="7">
        <f>IF(B197="","",IF(OR(H197="Rejected",H197="Withdrawn",H197="Accepted",H197="Offer"),"—",IF(M197&lt;&gt;"",IF(M197&lt;=TODAY(),"Follow up now","Scheduled"),IF(AND(H197="Applied",N(N197)&gt;=Settings!$C$9),"Follow up now",IF(H197="Saved","Apply","OK")))))</f>
        <v/>
      </c>
      <c r="P197" s="13" t="n"/>
      <c r="Q197" s="13" t="n"/>
    </row>
    <row r="198" hidden="1">
      <c r="B198" s="13" t="n"/>
      <c r="C198" s="13" t="n"/>
      <c r="D198" s="13" t="n"/>
      <c r="E198" s="13" t="n"/>
      <c r="F198" s="13" t="n"/>
      <c r="G198" s="14" t="n"/>
      <c r="H198" s="13" t="n"/>
      <c r="I198" s="16" t="n"/>
      <c r="J198" s="16" t="n"/>
      <c r="K198" s="13" t="n"/>
      <c r="L198" s="13" t="n"/>
      <c r="M198" s="14" t="n"/>
      <c r="N198" s="29">
        <f>IF(OR(B198="",G198=""),"",TODAY()-G198)</f>
        <v/>
      </c>
      <c r="O198" s="7">
        <f>IF(B198="","",IF(OR(H198="Rejected",H198="Withdrawn",H198="Accepted",H198="Offer"),"—",IF(M198&lt;&gt;"",IF(M198&lt;=TODAY(),"Follow up now","Scheduled"),IF(AND(H198="Applied",N(N198)&gt;=Settings!$C$9),"Follow up now",IF(H198="Saved","Apply","OK")))))</f>
        <v/>
      </c>
      <c r="P198" s="13" t="n"/>
      <c r="Q198" s="13" t="n"/>
    </row>
    <row r="199" hidden="1">
      <c r="B199" s="13" t="n"/>
      <c r="C199" s="13" t="n"/>
      <c r="D199" s="13" t="n"/>
      <c r="E199" s="13" t="n"/>
      <c r="F199" s="13" t="n"/>
      <c r="G199" s="14" t="n"/>
      <c r="H199" s="13" t="n"/>
      <c r="I199" s="16" t="n"/>
      <c r="J199" s="16" t="n"/>
      <c r="K199" s="13" t="n"/>
      <c r="L199" s="13" t="n"/>
      <c r="M199" s="14" t="n"/>
      <c r="N199" s="29">
        <f>IF(OR(B199="",G199=""),"",TODAY()-G199)</f>
        <v/>
      </c>
      <c r="O199" s="7">
        <f>IF(B199="","",IF(OR(H199="Rejected",H199="Withdrawn",H199="Accepted",H199="Offer"),"—",IF(M199&lt;&gt;"",IF(M199&lt;=TODAY(),"Follow up now","Scheduled"),IF(AND(H199="Applied",N(N199)&gt;=Settings!$C$9),"Follow up now",IF(H199="Saved","Apply","OK")))))</f>
        <v/>
      </c>
      <c r="P199" s="13" t="n"/>
      <c r="Q199" s="13" t="n"/>
    </row>
    <row r="200" hidden="1">
      <c r="B200" s="13" t="n"/>
      <c r="C200" s="13" t="n"/>
      <c r="D200" s="13" t="n"/>
      <c r="E200" s="13" t="n"/>
      <c r="F200" s="13" t="n"/>
      <c r="G200" s="14" t="n"/>
      <c r="H200" s="13" t="n"/>
      <c r="I200" s="16" t="n"/>
      <c r="J200" s="16" t="n"/>
      <c r="K200" s="13" t="n"/>
      <c r="L200" s="13" t="n"/>
      <c r="M200" s="14" t="n"/>
      <c r="N200" s="29">
        <f>IF(OR(B200="",G200=""),"",TODAY()-G200)</f>
        <v/>
      </c>
      <c r="O200" s="7">
        <f>IF(B200="","",IF(OR(H200="Rejected",H200="Withdrawn",H200="Accepted",H200="Offer"),"—",IF(M200&lt;&gt;"",IF(M200&lt;=TODAY(),"Follow up now","Scheduled"),IF(AND(H200="Applied",N(N200)&gt;=Settings!$C$9),"Follow up now",IF(H200="Saved","Apply","OK")))))</f>
        <v/>
      </c>
      <c r="P200" s="13" t="n"/>
      <c r="Q200" s="13" t="n"/>
    </row>
    <row r="201" hidden="1">
      <c r="B201" s="13" t="n"/>
      <c r="C201" s="13" t="n"/>
      <c r="D201" s="13" t="n"/>
      <c r="E201" s="13" t="n"/>
      <c r="F201" s="13" t="n"/>
      <c r="G201" s="14" t="n"/>
      <c r="H201" s="13" t="n"/>
      <c r="I201" s="16" t="n"/>
      <c r="J201" s="16" t="n"/>
      <c r="K201" s="13" t="n"/>
      <c r="L201" s="13" t="n"/>
      <c r="M201" s="14" t="n"/>
      <c r="N201" s="29">
        <f>IF(OR(B201="",G201=""),"",TODAY()-G201)</f>
        <v/>
      </c>
      <c r="O201" s="7">
        <f>IF(B201="","",IF(OR(H201="Rejected",H201="Withdrawn",H201="Accepted",H201="Offer"),"—",IF(M201&lt;&gt;"",IF(M201&lt;=TODAY(),"Follow up now","Scheduled"),IF(AND(H201="Applied",N(N201)&gt;=Settings!$C$9),"Follow up now",IF(H201="Saved","Apply","OK")))))</f>
        <v/>
      </c>
      <c r="P201" s="13" t="n"/>
      <c r="Q201" s="13" t="n"/>
    </row>
    <row r="202" hidden="1">
      <c r="B202" s="13" t="n"/>
      <c r="C202" s="13" t="n"/>
      <c r="D202" s="13" t="n"/>
      <c r="E202" s="13" t="n"/>
      <c r="F202" s="13" t="n"/>
      <c r="G202" s="14" t="n"/>
      <c r="H202" s="13" t="n"/>
      <c r="I202" s="16" t="n"/>
      <c r="J202" s="16" t="n"/>
      <c r="K202" s="13" t="n"/>
      <c r="L202" s="13" t="n"/>
      <c r="M202" s="14" t="n"/>
      <c r="N202" s="29">
        <f>IF(OR(B202="",G202=""),"",TODAY()-G202)</f>
        <v/>
      </c>
      <c r="O202" s="7">
        <f>IF(B202="","",IF(OR(H202="Rejected",H202="Withdrawn",H202="Accepted",H202="Offer"),"—",IF(M202&lt;&gt;"",IF(M202&lt;=TODAY(),"Follow up now","Scheduled"),IF(AND(H202="Applied",N(N202)&gt;=Settings!$C$9),"Follow up now",IF(H202="Saved","Apply","OK")))))</f>
        <v/>
      </c>
      <c r="P202" s="13" t="n"/>
      <c r="Q202" s="13" t="n"/>
    </row>
    <row r="203" hidden="1">
      <c r="B203" s="13" t="n"/>
      <c r="C203" s="13" t="n"/>
      <c r="D203" s="13" t="n"/>
      <c r="E203" s="13" t="n"/>
      <c r="F203" s="13" t="n"/>
      <c r="G203" s="14" t="n"/>
      <c r="H203" s="13" t="n"/>
      <c r="I203" s="16" t="n"/>
      <c r="J203" s="16" t="n"/>
      <c r="K203" s="13" t="n"/>
      <c r="L203" s="13" t="n"/>
      <c r="M203" s="14" t="n"/>
      <c r="N203" s="29">
        <f>IF(OR(B203="",G203=""),"",TODAY()-G203)</f>
        <v/>
      </c>
      <c r="O203" s="7">
        <f>IF(B203="","",IF(OR(H203="Rejected",H203="Withdrawn",H203="Accepted",H203="Offer"),"—",IF(M203&lt;&gt;"",IF(M203&lt;=TODAY(),"Follow up now","Scheduled"),IF(AND(H203="Applied",N(N203)&gt;=Settings!$C$9),"Follow up now",IF(H203="Saved","Apply","OK")))))</f>
        <v/>
      </c>
      <c r="P203" s="13" t="n"/>
      <c r="Q203" s="13" t="n"/>
    </row>
    <row r="204" hidden="1">
      <c r="B204" s="13" t="n"/>
      <c r="C204" s="13" t="n"/>
      <c r="D204" s="13" t="n"/>
      <c r="E204" s="13" t="n"/>
      <c r="F204" s="13" t="n"/>
      <c r="G204" s="14" t="n"/>
      <c r="H204" s="13" t="n"/>
      <c r="I204" s="16" t="n"/>
      <c r="J204" s="16" t="n"/>
      <c r="K204" s="13" t="n"/>
      <c r="L204" s="13" t="n"/>
      <c r="M204" s="14" t="n"/>
      <c r="N204" s="29">
        <f>IF(OR(B204="",G204=""),"",TODAY()-G204)</f>
        <v/>
      </c>
      <c r="O204" s="7">
        <f>IF(B204="","",IF(OR(H204="Rejected",H204="Withdrawn",H204="Accepted",H204="Offer"),"—",IF(M204&lt;&gt;"",IF(M204&lt;=TODAY(),"Follow up now","Scheduled"),IF(AND(H204="Applied",N(N204)&gt;=Settings!$C$9),"Follow up now",IF(H204="Saved","Apply","OK")))))</f>
        <v/>
      </c>
      <c r="P204" s="13" t="n"/>
      <c r="Q204" s="13" t="n"/>
    </row>
    <row r="205" hidden="1">
      <c r="B205" s="13" t="n"/>
      <c r="C205" s="13" t="n"/>
      <c r="D205" s="13" t="n"/>
      <c r="E205" s="13" t="n"/>
      <c r="F205" s="13" t="n"/>
      <c r="G205" s="14" t="n"/>
      <c r="H205" s="13" t="n"/>
      <c r="I205" s="16" t="n"/>
      <c r="J205" s="16" t="n"/>
      <c r="K205" s="13" t="n"/>
      <c r="L205" s="13" t="n"/>
      <c r="M205" s="14" t="n"/>
      <c r="N205" s="29">
        <f>IF(OR(B205="",G205=""),"",TODAY()-G205)</f>
        <v/>
      </c>
      <c r="O205" s="7">
        <f>IF(B205="","",IF(OR(H205="Rejected",H205="Withdrawn",H205="Accepted",H205="Offer"),"—",IF(M205&lt;&gt;"",IF(M205&lt;=TODAY(),"Follow up now","Scheduled"),IF(AND(H205="Applied",N(N205)&gt;=Settings!$C$9),"Follow up now",IF(H205="Saved","Apply","OK")))))</f>
        <v/>
      </c>
      <c r="P205" s="13" t="n"/>
      <c r="Q205" s="13" t="n"/>
    </row>
    <row r="206" hidden="1">
      <c r="B206" s="13" t="n"/>
      <c r="C206" s="13" t="n"/>
      <c r="D206" s="13" t="n"/>
      <c r="E206" s="13" t="n"/>
      <c r="F206" s="13" t="n"/>
      <c r="G206" s="14" t="n"/>
      <c r="H206" s="13" t="n"/>
      <c r="I206" s="16" t="n"/>
      <c r="J206" s="16" t="n"/>
      <c r="K206" s="13" t="n"/>
      <c r="L206" s="13" t="n"/>
      <c r="M206" s="14" t="n"/>
      <c r="N206" s="29">
        <f>IF(OR(B206="",G206=""),"",TODAY()-G206)</f>
        <v/>
      </c>
      <c r="O206" s="7">
        <f>IF(B206="","",IF(OR(H206="Rejected",H206="Withdrawn",H206="Accepted",H206="Offer"),"—",IF(M206&lt;&gt;"",IF(M206&lt;=TODAY(),"Follow up now","Scheduled"),IF(AND(H206="Applied",N(N206)&gt;=Settings!$C$9),"Follow up now",IF(H206="Saved","Apply","OK")))))</f>
        <v/>
      </c>
      <c r="P206" s="13" t="n"/>
      <c r="Q206" s="13" t="n"/>
    </row>
    <row r="207" hidden="1">
      <c r="B207" s="13" t="n"/>
      <c r="C207" s="13" t="n"/>
      <c r="D207" s="13" t="n"/>
      <c r="E207" s="13" t="n"/>
      <c r="F207" s="13" t="n"/>
      <c r="G207" s="14" t="n"/>
      <c r="H207" s="13" t="n"/>
      <c r="I207" s="16" t="n"/>
      <c r="J207" s="16" t="n"/>
      <c r="K207" s="13" t="n"/>
      <c r="L207" s="13" t="n"/>
      <c r="M207" s="14" t="n"/>
      <c r="N207" s="29">
        <f>IF(OR(B207="",G207=""),"",TODAY()-G207)</f>
        <v/>
      </c>
      <c r="O207" s="7">
        <f>IF(B207="","",IF(OR(H207="Rejected",H207="Withdrawn",H207="Accepted",H207="Offer"),"—",IF(M207&lt;&gt;"",IF(M207&lt;=TODAY(),"Follow up now","Scheduled"),IF(AND(H207="Applied",N(N207)&gt;=Settings!$C$9),"Follow up now",IF(H207="Saved","Apply","OK")))))</f>
        <v/>
      </c>
      <c r="P207" s="13" t="n"/>
      <c r="Q207" s="13" t="n"/>
    </row>
    <row r="208" hidden="1">
      <c r="B208" s="13" t="n"/>
      <c r="C208" s="13" t="n"/>
      <c r="D208" s="13" t="n"/>
      <c r="E208" s="13" t="n"/>
      <c r="F208" s="13" t="n"/>
      <c r="G208" s="14" t="n"/>
      <c r="H208" s="13" t="n"/>
      <c r="I208" s="16" t="n"/>
      <c r="J208" s="16" t="n"/>
      <c r="K208" s="13" t="n"/>
      <c r="L208" s="13" t="n"/>
      <c r="M208" s="14" t="n"/>
      <c r="N208" s="29">
        <f>IF(OR(B208="",G208=""),"",TODAY()-G208)</f>
        <v/>
      </c>
      <c r="O208" s="7">
        <f>IF(B208="","",IF(OR(H208="Rejected",H208="Withdrawn",H208="Accepted",H208="Offer"),"—",IF(M208&lt;&gt;"",IF(M208&lt;=TODAY(),"Follow up now","Scheduled"),IF(AND(H208="Applied",N(N208)&gt;=Settings!$C$9),"Follow up now",IF(H208="Saved","Apply","OK")))))</f>
        <v/>
      </c>
      <c r="P208" s="13" t="n"/>
      <c r="Q208" s="13" t="n"/>
    </row>
    <row r="209" hidden="1">
      <c r="B209" s="13" t="n"/>
      <c r="C209" s="13" t="n"/>
      <c r="D209" s="13" t="n"/>
      <c r="E209" s="13" t="n"/>
      <c r="F209" s="13" t="n"/>
      <c r="G209" s="14" t="n"/>
      <c r="H209" s="13" t="n"/>
      <c r="I209" s="16" t="n"/>
      <c r="J209" s="16" t="n"/>
      <c r="K209" s="13" t="n"/>
      <c r="L209" s="13" t="n"/>
      <c r="M209" s="14" t="n"/>
      <c r="N209" s="29">
        <f>IF(OR(B209="",G209=""),"",TODAY()-G209)</f>
        <v/>
      </c>
      <c r="O209" s="7">
        <f>IF(B209="","",IF(OR(H209="Rejected",H209="Withdrawn",H209="Accepted",H209="Offer"),"—",IF(M209&lt;&gt;"",IF(M209&lt;=TODAY(),"Follow up now","Scheduled"),IF(AND(H209="Applied",N(N209)&gt;=Settings!$C$9),"Follow up now",IF(H209="Saved","Apply","OK")))))</f>
        <v/>
      </c>
      <c r="P209" s="13" t="n"/>
      <c r="Q209" s="13" t="n"/>
    </row>
    <row r="210" hidden="1">
      <c r="B210" s="13" t="n"/>
      <c r="C210" s="13" t="n"/>
      <c r="D210" s="13" t="n"/>
      <c r="E210" s="13" t="n"/>
      <c r="F210" s="13" t="n"/>
      <c r="G210" s="14" t="n"/>
      <c r="H210" s="13" t="n"/>
      <c r="I210" s="16" t="n"/>
      <c r="J210" s="16" t="n"/>
      <c r="K210" s="13" t="n"/>
      <c r="L210" s="13" t="n"/>
      <c r="M210" s="14" t="n"/>
      <c r="N210" s="29">
        <f>IF(OR(B210="",G210=""),"",TODAY()-G210)</f>
        <v/>
      </c>
      <c r="O210" s="7">
        <f>IF(B210="","",IF(OR(H210="Rejected",H210="Withdrawn",H210="Accepted",H210="Offer"),"—",IF(M210&lt;&gt;"",IF(M210&lt;=TODAY(),"Follow up now","Scheduled"),IF(AND(H210="Applied",N(N210)&gt;=Settings!$C$9),"Follow up now",IF(H210="Saved","Apply","OK")))))</f>
        <v/>
      </c>
      <c r="P210" s="13" t="n"/>
      <c r="Q210" s="13" t="n"/>
    </row>
    <row r="211" hidden="1">
      <c r="B211" s="13" t="n"/>
      <c r="C211" s="13" t="n"/>
      <c r="D211" s="13" t="n"/>
      <c r="E211" s="13" t="n"/>
      <c r="F211" s="13" t="n"/>
      <c r="G211" s="14" t="n"/>
      <c r="H211" s="13" t="n"/>
      <c r="I211" s="16" t="n"/>
      <c r="J211" s="16" t="n"/>
      <c r="K211" s="13" t="n"/>
      <c r="L211" s="13" t="n"/>
      <c r="M211" s="14" t="n"/>
      <c r="N211" s="29">
        <f>IF(OR(B211="",G211=""),"",TODAY()-G211)</f>
        <v/>
      </c>
      <c r="O211" s="7">
        <f>IF(B211="","",IF(OR(H211="Rejected",H211="Withdrawn",H211="Accepted",H211="Offer"),"—",IF(M211&lt;&gt;"",IF(M211&lt;=TODAY(),"Follow up now","Scheduled"),IF(AND(H211="Applied",N(N211)&gt;=Settings!$C$9),"Follow up now",IF(H211="Saved","Apply","OK")))))</f>
        <v/>
      </c>
      <c r="P211" s="13" t="n"/>
      <c r="Q211" s="13" t="n"/>
    </row>
    <row r="212" hidden="1">
      <c r="B212" s="13" t="n"/>
      <c r="C212" s="13" t="n"/>
      <c r="D212" s="13" t="n"/>
      <c r="E212" s="13" t="n"/>
      <c r="F212" s="13" t="n"/>
      <c r="G212" s="14" t="n"/>
      <c r="H212" s="13" t="n"/>
      <c r="I212" s="16" t="n"/>
      <c r="J212" s="16" t="n"/>
      <c r="K212" s="13" t="n"/>
      <c r="L212" s="13" t="n"/>
      <c r="M212" s="14" t="n"/>
      <c r="N212" s="29">
        <f>IF(OR(B212="",G212=""),"",TODAY()-G212)</f>
        <v/>
      </c>
      <c r="O212" s="7">
        <f>IF(B212="","",IF(OR(H212="Rejected",H212="Withdrawn",H212="Accepted",H212="Offer"),"—",IF(M212&lt;&gt;"",IF(M212&lt;=TODAY(),"Follow up now","Scheduled"),IF(AND(H212="Applied",N(N212)&gt;=Settings!$C$9),"Follow up now",IF(H212="Saved","Apply","OK")))))</f>
        <v/>
      </c>
      <c r="P212" s="13" t="n"/>
      <c r="Q212" s="13" t="n"/>
    </row>
    <row r="213" hidden="1">
      <c r="B213" s="13" t="n"/>
      <c r="C213" s="13" t="n"/>
      <c r="D213" s="13" t="n"/>
      <c r="E213" s="13" t="n"/>
      <c r="F213" s="13" t="n"/>
      <c r="G213" s="14" t="n"/>
      <c r="H213" s="13" t="n"/>
      <c r="I213" s="16" t="n"/>
      <c r="J213" s="16" t="n"/>
      <c r="K213" s="13" t="n"/>
      <c r="L213" s="13" t="n"/>
      <c r="M213" s="14" t="n"/>
      <c r="N213" s="29">
        <f>IF(OR(B213="",G213=""),"",TODAY()-G213)</f>
        <v/>
      </c>
      <c r="O213" s="7">
        <f>IF(B213="","",IF(OR(H213="Rejected",H213="Withdrawn",H213="Accepted",H213="Offer"),"—",IF(M213&lt;&gt;"",IF(M213&lt;=TODAY(),"Follow up now","Scheduled"),IF(AND(H213="Applied",N(N213)&gt;=Settings!$C$9),"Follow up now",IF(H213="Saved","Apply","OK")))))</f>
        <v/>
      </c>
      <c r="P213" s="13" t="n"/>
      <c r="Q213" s="13" t="n"/>
    </row>
    <row r="214" hidden="1">
      <c r="B214" s="13" t="n"/>
      <c r="C214" s="13" t="n"/>
      <c r="D214" s="13" t="n"/>
      <c r="E214" s="13" t="n"/>
      <c r="F214" s="13" t="n"/>
      <c r="G214" s="14" t="n"/>
      <c r="H214" s="13" t="n"/>
      <c r="I214" s="16" t="n"/>
      <c r="J214" s="16" t="n"/>
      <c r="K214" s="13" t="n"/>
      <c r="L214" s="13" t="n"/>
      <c r="M214" s="14" t="n"/>
      <c r="N214" s="29">
        <f>IF(OR(B214="",G214=""),"",TODAY()-G214)</f>
        <v/>
      </c>
      <c r="O214" s="7">
        <f>IF(B214="","",IF(OR(H214="Rejected",H214="Withdrawn",H214="Accepted",H214="Offer"),"—",IF(M214&lt;&gt;"",IF(M214&lt;=TODAY(),"Follow up now","Scheduled"),IF(AND(H214="Applied",N(N214)&gt;=Settings!$C$9),"Follow up now",IF(H214="Saved","Apply","OK")))))</f>
        <v/>
      </c>
      <c r="P214" s="13" t="n"/>
      <c r="Q214" s="13" t="n"/>
    </row>
    <row r="215" hidden="1">
      <c r="B215" s="13" t="n"/>
      <c r="C215" s="13" t="n"/>
      <c r="D215" s="13" t="n"/>
      <c r="E215" s="13" t="n"/>
      <c r="F215" s="13" t="n"/>
      <c r="G215" s="14" t="n"/>
      <c r="H215" s="13" t="n"/>
      <c r="I215" s="16" t="n"/>
      <c r="J215" s="16" t="n"/>
      <c r="K215" s="13" t="n"/>
      <c r="L215" s="13" t="n"/>
      <c r="M215" s="14" t="n"/>
      <c r="N215" s="29">
        <f>IF(OR(B215="",G215=""),"",TODAY()-G215)</f>
        <v/>
      </c>
      <c r="O215" s="7">
        <f>IF(B215="","",IF(OR(H215="Rejected",H215="Withdrawn",H215="Accepted",H215="Offer"),"—",IF(M215&lt;&gt;"",IF(M215&lt;=TODAY(),"Follow up now","Scheduled"),IF(AND(H215="Applied",N(N215)&gt;=Settings!$C$9),"Follow up now",IF(H215="Saved","Apply","OK")))))</f>
        <v/>
      </c>
      <c r="P215" s="13" t="n"/>
      <c r="Q215" s="13" t="n"/>
    </row>
    <row r="216" hidden="1">
      <c r="B216" s="13" t="n"/>
      <c r="C216" s="13" t="n"/>
      <c r="D216" s="13" t="n"/>
      <c r="E216" s="13" t="n"/>
      <c r="F216" s="13" t="n"/>
      <c r="G216" s="14" t="n"/>
      <c r="H216" s="13" t="n"/>
      <c r="I216" s="16" t="n"/>
      <c r="J216" s="16" t="n"/>
      <c r="K216" s="13" t="n"/>
      <c r="L216" s="13" t="n"/>
      <c r="M216" s="14" t="n"/>
      <c r="N216" s="29">
        <f>IF(OR(B216="",G216=""),"",TODAY()-G216)</f>
        <v/>
      </c>
      <c r="O216" s="7">
        <f>IF(B216="","",IF(OR(H216="Rejected",H216="Withdrawn",H216="Accepted",H216="Offer"),"—",IF(M216&lt;&gt;"",IF(M216&lt;=TODAY(),"Follow up now","Scheduled"),IF(AND(H216="Applied",N(N216)&gt;=Settings!$C$9),"Follow up now",IF(H216="Saved","Apply","OK")))))</f>
        <v/>
      </c>
      <c r="P216" s="13" t="n"/>
      <c r="Q216" s="13" t="n"/>
    </row>
    <row r="217" hidden="1">
      <c r="B217" s="13" t="n"/>
      <c r="C217" s="13" t="n"/>
      <c r="D217" s="13" t="n"/>
      <c r="E217" s="13" t="n"/>
      <c r="F217" s="13" t="n"/>
      <c r="G217" s="14" t="n"/>
      <c r="H217" s="13" t="n"/>
      <c r="I217" s="16" t="n"/>
      <c r="J217" s="16" t="n"/>
      <c r="K217" s="13" t="n"/>
      <c r="L217" s="13" t="n"/>
      <c r="M217" s="14" t="n"/>
      <c r="N217" s="29">
        <f>IF(OR(B217="",G217=""),"",TODAY()-G217)</f>
        <v/>
      </c>
      <c r="O217" s="7">
        <f>IF(B217="","",IF(OR(H217="Rejected",H217="Withdrawn",H217="Accepted",H217="Offer"),"—",IF(M217&lt;&gt;"",IF(M217&lt;=TODAY(),"Follow up now","Scheduled"),IF(AND(H217="Applied",N(N217)&gt;=Settings!$C$9),"Follow up now",IF(H217="Saved","Apply","OK")))))</f>
        <v/>
      </c>
      <c r="P217" s="13" t="n"/>
      <c r="Q217" s="13" t="n"/>
    </row>
    <row r="218" hidden="1">
      <c r="B218" s="13" t="n"/>
      <c r="C218" s="13" t="n"/>
      <c r="D218" s="13" t="n"/>
      <c r="E218" s="13" t="n"/>
      <c r="F218" s="13" t="n"/>
      <c r="G218" s="14" t="n"/>
      <c r="H218" s="13" t="n"/>
      <c r="I218" s="16" t="n"/>
      <c r="J218" s="16" t="n"/>
      <c r="K218" s="13" t="n"/>
      <c r="L218" s="13" t="n"/>
      <c r="M218" s="14" t="n"/>
      <c r="N218" s="29">
        <f>IF(OR(B218="",G218=""),"",TODAY()-G218)</f>
        <v/>
      </c>
      <c r="O218" s="7">
        <f>IF(B218="","",IF(OR(H218="Rejected",H218="Withdrawn",H218="Accepted",H218="Offer"),"—",IF(M218&lt;&gt;"",IF(M218&lt;=TODAY(),"Follow up now","Scheduled"),IF(AND(H218="Applied",N(N218)&gt;=Settings!$C$9),"Follow up now",IF(H218="Saved","Apply","OK")))))</f>
        <v/>
      </c>
      <c r="P218" s="13" t="n"/>
      <c r="Q218" s="13" t="n"/>
    </row>
    <row r="219" hidden="1">
      <c r="B219" s="13" t="n"/>
      <c r="C219" s="13" t="n"/>
      <c r="D219" s="13" t="n"/>
      <c r="E219" s="13" t="n"/>
      <c r="F219" s="13" t="n"/>
      <c r="G219" s="14" t="n"/>
      <c r="H219" s="13" t="n"/>
      <c r="I219" s="16" t="n"/>
      <c r="J219" s="16" t="n"/>
      <c r="K219" s="13" t="n"/>
      <c r="L219" s="13" t="n"/>
      <c r="M219" s="14" t="n"/>
      <c r="N219" s="29">
        <f>IF(OR(B219="",G219=""),"",TODAY()-G219)</f>
        <v/>
      </c>
      <c r="O219" s="7">
        <f>IF(B219="","",IF(OR(H219="Rejected",H219="Withdrawn",H219="Accepted",H219="Offer"),"—",IF(M219&lt;&gt;"",IF(M219&lt;=TODAY(),"Follow up now","Scheduled"),IF(AND(H219="Applied",N(N219)&gt;=Settings!$C$9),"Follow up now",IF(H219="Saved","Apply","OK")))))</f>
        <v/>
      </c>
      <c r="P219" s="13" t="n"/>
      <c r="Q219" s="13" t="n"/>
    </row>
    <row r="220" hidden="1">
      <c r="B220" s="13" t="n"/>
      <c r="C220" s="13" t="n"/>
      <c r="D220" s="13" t="n"/>
      <c r="E220" s="13" t="n"/>
      <c r="F220" s="13" t="n"/>
      <c r="G220" s="14" t="n"/>
      <c r="H220" s="13" t="n"/>
      <c r="I220" s="16" t="n"/>
      <c r="J220" s="16" t="n"/>
      <c r="K220" s="13" t="n"/>
      <c r="L220" s="13" t="n"/>
      <c r="M220" s="14" t="n"/>
      <c r="N220" s="29">
        <f>IF(OR(B220="",G220=""),"",TODAY()-G220)</f>
        <v/>
      </c>
      <c r="O220" s="7">
        <f>IF(B220="","",IF(OR(H220="Rejected",H220="Withdrawn",H220="Accepted",H220="Offer"),"—",IF(M220&lt;&gt;"",IF(M220&lt;=TODAY(),"Follow up now","Scheduled"),IF(AND(H220="Applied",N(N220)&gt;=Settings!$C$9),"Follow up now",IF(H220="Saved","Apply","OK")))))</f>
        <v/>
      </c>
      <c r="P220" s="13" t="n"/>
      <c r="Q220" s="13" t="n"/>
    </row>
    <row r="221" hidden="1">
      <c r="B221" s="13" t="n"/>
      <c r="C221" s="13" t="n"/>
      <c r="D221" s="13" t="n"/>
      <c r="E221" s="13" t="n"/>
      <c r="F221" s="13" t="n"/>
      <c r="G221" s="14" t="n"/>
      <c r="H221" s="13" t="n"/>
      <c r="I221" s="16" t="n"/>
      <c r="J221" s="16" t="n"/>
      <c r="K221" s="13" t="n"/>
      <c r="L221" s="13" t="n"/>
      <c r="M221" s="14" t="n"/>
      <c r="N221" s="29">
        <f>IF(OR(B221="",G221=""),"",TODAY()-G221)</f>
        <v/>
      </c>
      <c r="O221" s="7">
        <f>IF(B221="","",IF(OR(H221="Rejected",H221="Withdrawn",H221="Accepted",H221="Offer"),"—",IF(M221&lt;&gt;"",IF(M221&lt;=TODAY(),"Follow up now","Scheduled"),IF(AND(H221="Applied",N(N221)&gt;=Settings!$C$9),"Follow up now",IF(H221="Saved","Apply","OK")))))</f>
        <v/>
      </c>
      <c r="P221" s="13" t="n"/>
      <c r="Q221" s="13" t="n"/>
    </row>
    <row r="222" hidden="1">
      <c r="B222" s="13" t="n"/>
      <c r="C222" s="13" t="n"/>
      <c r="D222" s="13" t="n"/>
      <c r="E222" s="13" t="n"/>
      <c r="F222" s="13" t="n"/>
      <c r="G222" s="14" t="n"/>
      <c r="H222" s="13" t="n"/>
      <c r="I222" s="16" t="n"/>
      <c r="J222" s="16" t="n"/>
      <c r="K222" s="13" t="n"/>
      <c r="L222" s="13" t="n"/>
      <c r="M222" s="14" t="n"/>
      <c r="N222" s="29">
        <f>IF(OR(B222="",G222=""),"",TODAY()-G222)</f>
        <v/>
      </c>
      <c r="O222" s="7">
        <f>IF(B222="","",IF(OR(H222="Rejected",H222="Withdrawn",H222="Accepted",H222="Offer"),"—",IF(M222&lt;&gt;"",IF(M222&lt;=TODAY(),"Follow up now","Scheduled"),IF(AND(H222="Applied",N(N222)&gt;=Settings!$C$9),"Follow up now",IF(H222="Saved","Apply","OK")))))</f>
        <v/>
      </c>
      <c r="P222" s="13" t="n"/>
      <c r="Q222" s="13" t="n"/>
    </row>
    <row r="223" hidden="1">
      <c r="B223" s="13" t="n"/>
      <c r="C223" s="13" t="n"/>
      <c r="D223" s="13" t="n"/>
      <c r="E223" s="13" t="n"/>
      <c r="F223" s="13" t="n"/>
      <c r="G223" s="14" t="n"/>
      <c r="H223" s="13" t="n"/>
      <c r="I223" s="16" t="n"/>
      <c r="J223" s="16" t="n"/>
      <c r="K223" s="13" t="n"/>
      <c r="L223" s="13" t="n"/>
      <c r="M223" s="14" t="n"/>
      <c r="N223" s="29">
        <f>IF(OR(B223="",G223=""),"",TODAY()-G223)</f>
        <v/>
      </c>
      <c r="O223" s="7">
        <f>IF(B223="","",IF(OR(H223="Rejected",H223="Withdrawn",H223="Accepted",H223="Offer"),"—",IF(M223&lt;&gt;"",IF(M223&lt;=TODAY(),"Follow up now","Scheduled"),IF(AND(H223="Applied",N(N223)&gt;=Settings!$C$9),"Follow up now",IF(H223="Saved","Apply","OK")))))</f>
        <v/>
      </c>
      <c r="P223" s="13" t="n"/>
      <c r="Q223" s="13" t="n"/>
    </row>
    <row r="224" hidden="1">
      <c r="B224" s="13" t="n"/>
      <c r="C224" s="13" t="n"/>
      <c r="D224" s="13" t="n"/>
      <c r="E224" s="13" t="n"/>
      <c r="F224" s="13" t="n"/>
      <c r="G224" s="14" t="n"/>
      <c r="H224" s="13" t="n"/>
      <c r="I224" s="16" t="n"/>
      <c r="J224" s="16" t="n"/>
      <c r="K224" s="13" t="n"/>
      <c r="L224" s="13" t="n"/>
      <c r="M224" s="14" t="n"/>
      <c r="N224" s="29">
        <f>IF(OR(B224="",G224=""),"",TODAY()-G224)</f>
        <v/>
      </c>
      <c r="O224" s="7">
        <f>IF(B224="","",IF(OR(H224="Rejected",H224="Withdrawn",H224="Accepted",H224="Offer"),"—",IF(M224&lt;&gt;"",IF(M224&lt;=TODAY(),"Follow up now","Scheduled"),IF(AND(H224="Applied",N(N224)&gt;=Settings!$C$9),"Follow up now",IF(H224="Saved","Apply","OK")))))</f>
        <v/>
      </c>
      <c r="P224" s="13" t="n"/>
      <c r="Q224" s="13" t="n"/>
    </row>
    <row r="225" hidden="1">
      <c r="B225" s="13" t="n"/>
      <c r="C225" s="13" t="n"/>
      <c r="D225" s="13" t="n"/>
      <c r="E225" s="13" t="n"/>
      <c r="F225" s="13" t="n"/>
      <c r="G225" s="14" t="n"/>
      <c r="H225" s="13" t="n"/>
      <c r="I225" s="16" t="n"/>
      <c r="J225" s="16" t="n"/>
      <c r="K225" s="13" t="n"/>
      <c r="L225" s="13" t="n"/>
      <c r="M225" s="14" t="n"/>
      <c r="N225" s="29">
        <f>IF(OR(B225="",G225=""),"",TODAY()-G225)</f>
        <v/>
      </c>
      <c r="O225" s="7">
        <f>IF(B225="","",IF(OR(H225="Rejected",H225="Withdrawn",H225="Accepted",H225="Offer"),"—",IF(M225&lt;&gt;"",IF(M225&lt;=TODAY(),"Follow up now","Scheduled"),IF(AND(H225="Applied",N(N225)&gt;=Settings!$C$9),"Follow up now",IF(H225="Saved","Apply","OK")))))</f>
        <v/>
      </c>
      <c r="P225" s="13" t="n"/>
      <c r="Q225" s="13" t="n"/>
    </row>
    <row r="226" hidden="1">
      <c r="B226" s="13" t="n"/>
      <c r="C226" s="13" t="n"/>
      <c r="D226" s="13" t="n"/>
      <c r="E226" s="13" t="n"/>
      <c r="F226" s="13" t="n"/>
      <c r="G226" s="14" t="n"/>
      <c r="H226" s="13" t="n"/>
      <c r="I226" s="16" t="n"/>
      <c r="J226" s="16" t="n"/>
      <c r="K226" s="13" t="n"/>
      <c r="L226" s="13" t="n"/>
      <c r="M226" s="14" t="n"/>
      <c r="N226" s="29">
        <f>IF(OR(B226="",G226=""),"",TODAY()-G226)</f>
        <v/>
      </c>
      <c r="O226" s="7">
        <f>IF(B226="","",IF(OR(H226="Rejected",H226="Withdrawn",H226="Accepted",H226="Offer"),"—",IF(M226&lt;&gt;"",IF(M226&lt;=TODAY(),"Follow up now","Scheduled"),IF(AND(H226="Applied",N(N226)&gt;=Settings!$C$9),"Follow up now",IF(H226="Saved","Apply","OK")))))</f>
        <v/>
      </c>
      <c r="P226" s="13" t="n"/>
      <c r="Q226" s="13" t="n"/>
    </row>
    <row r="227" hidden="1">
      <c r="B227" s="13" t="n"/>
      <c r="C227" s="13" t="n"/>
      <c r="D227" s="13" t="n"/>
      <c r="E227" s="13" t="n"/>
      <c r="F227" s="13" t="n"/>
      <c r="G227" s="14" t="n"/>
      <c r="H227" s="13" t="n"/>
      <c r="I227" s="16" t="n"/>
      <c r="J227" s="16" t="n"/>
      <c r="K227" s="13" t="n"/>
      <c r="L227" s="13" t="n"/>
      <c r="M227" s="14" t="n"/>
      <c r="N227" s="29">
        <f>IF(OR(B227="",G227=""),"",TODAY()-G227)</f>
        <v/>
      </c>
      <c r="O227" s="7">
        <f>IF(B227="","",IF(OR(H227="Rejected",H227="Withdrawn",H227="Accepted",H227="Offer"),"—",IF(M227&lt;&gt;"",IF(M227&lt;=TODAY(),"Follow up now","Scheduled"),IF(AND(H227="Applied",N(N227)&gt;=Settings!$C$9),"Follow up now",IF(H227="Saved","Apply","OK")))))</f>
        <v/>
      </c>
      <c r="P227" s="13" t="n"/>
      <c r="Q227" s="13" t="n"/>
    </row>
    <row r="228" hidden="1">
      <c r="B228" s="13" t="n"/>
      <c r="C228" s="13" t="n"/>
      <c r="D228" s="13" t="n"/>
      <c r="E228" s="13" t="n"/>
      <c r="F228" s="13" t="n"/>
      <c r="G228" s="14" t="n"/>
      <c r="H228" s="13" t="n"/>
      <c r="I228" s="16" t="n"/>
      <c r="J228" s="16" t="n"/>
      <c r="K228" s="13" t="n"/>
      <c r="L228" s="13" t="n"/>
      <c r="M228" s="14" t="n"/>
      <c r="N228" s="29">
        <f>IF(OR(B228="",G228=""),"",TODAY()-G228)</f>
        <v/>
      </c>
      <c r="O228" s="7">
        <f>IF(B228="","",IF(OR(H228="Rejected",H228="Withdrawn",H228="Accepted",H228="Offer"),"—",IF(M228&lt;&gt;"",IF(M228&lt;=TODAY(),"Follow up now","Scheduled"),IF(AND(H228="Applied",N(N228)&gt;=Settings!$C$9),"Follow up now",IF(H228="Saved","Apply","OK")))))</f>
        <v/>
      </c>
      <c r="P228" s="13" t="n"/>
      <c r="Q228" s="13" t="n"/>
    </row>
    <row r="229" hidden="1">
      <c r="B229" s="13" t="n"/>
      <c r="C229" s="13" t="n"/>
      <c r="D229" s="13" t="n"/>
      <c r="E229" s="13" t="n"/>
      <c r="F229" s="13" t="n"/>
      <c r="G229" s="14" t="n"/>
      <c r="H229" s="13" t="n"/>
      <c r="I229" s="16" t="n"/>
      <c r="J229" s="16" t="n"/>
      <c r="K229" s="13" t="n"/>
      <c r="L229" s="13" t="n"/>
      <c r="M229" s="14" t="n"/>
      <c r="N229" s="29">
        <f>IF(OR(B229="",G229=""),"",TODAY()-G229)</f>
        <v/>
      </c>
      <c r="O229" s="7">
        <f>IF(B229="","",IF(OR(H229="Rejected",H229="Withdrawn",H229="Accepted",H229="Offer"),"—",IF(M229&lt;&gt;"",IF(M229&lt;=TODAY(),"Follow up now","Scheduled"),IF(AND(H229="Applied",N(N229)&gt;=Settings!$C$9),"Follow up now",IF(H229="Saved","Apply","OK")))))</f>
        <v/>
      </c>
      <c r="P229" s="13" t="n"/>
      <c r="Q229" s="13" t="n"/>
    </row>
    <row r="230" hidden="1">
      <c r="B230" s="13" t="n"/>
      <c r="C230" s="13" t="n"/>
      <c r="D230" s="13" t="n"/>
      <c r="E230" s="13" t="n"/>
      <c r="F230" s="13" t="n"/>
      <c r="G230" s="14" t="n"/>
      <c r="H230" s="13" t="n"/>
      <c r="I230" s="16" t="n"/>
      <c r="J230" s="16" t="n"/>
      <c r="K230" s="13" t="n"/>
      <c r="L230" s="13" t="n"/>
      <c r="M230" s="14" t="n"/>
      <c r="N230" s="29">
        <f>IF(OR(B230="",G230=""),"",TODAY()-G230)</f>
        <v/>
      </c>
      <c r="O230" s="7">
        <f>IF(B230="","",IF(OR(H230="Rejected",H230="Withdrawn",H230="Accepted",H230="Offer"),"—",IF(M230&lt;&gt;"",IF(M230&lt;=TODAY(),"Follow up now","Scheduled"),IF(AND(H230="Applied",N(N230)&gt;=Settings!$C$9),"Follow up now",IF(H230="Saved","Apply","OK")))))</f>
        <v/>
      </c>
      <c r="P230" s="13" t="n"/>
      <c r="Q230" s="13" t="n"/>
    </row>
    <row r="231" hidden="1">
      <c r="B231" s="13" t="n"/>
      <c r="C231" s="13" t="n"/>
      <c r="D231" s="13" t="n"/>
      <c r="E231" s="13" t="n"/>
      <c r="F231" s="13" t="n"/>
      <c r="G231" s="14" t="n"/>
      <c r="H231" s="13" t="n"/>
      <c r="I231" s="16" t="n"/>
      <c r="J231" s="16" t="n"/>
      <c r="K231" s="13" t="n"/>
      <c r="L231" s="13" t="n"/>
      <c r="M231" s="14" t="n"/>
      <c r="N231" s="29">
        <f>IF(OR(B231="",G231=""),"",TODAY()-G231)</f>
        <v/>
      </c>
      <c r="O231" s="7">
        <f>IF(B231="","",IF(OR(H231="Rejected",H231="Withdrawn",H231="Accepted",H231="Offer"),"—",IF(M231&lt;&gt;"",IF(M231&lt;=TODAY(),"Follow up now","Scheduled"),IF(AND(H231="Applied",N(N231)&gt;=Settings!$C$9),"Follow up now",IF(H231="Saved","Apply","OK")))))</f>
        <v/>
      </c>
      <c r="P231" s="13" t="n"/>
      <c r="Q231" s="13" t="n"/>
    </row>
    <row r="232" hidden="1">
      <c r="B232" s="13" t="n"/>
      <c r="C232" s="13" t="n"/>
      <c r="D232" s="13" t="n"/>
      <c r="E232" s="13" t="n"/>
      <c r="F232" s="13" t="n"/>
      <c r="G232" s="14" t="n"/>
      <c r="H232" s="13" t="n"/>
      <c r="I232" s="16" t="n"/>
      <c r="J232" s="16" t="n"/>
      <c r="K232" s="13" t="n"/>
      <c r="L232" s="13" t="n"/>
      <c r="M232" s="14" t="n"/>
      <c r="N232" s="29">
        <f>IF(OR(B232="",G232=""),"",TODAY()-G232)</f>
        <v/>
      </c>
      <c r="O232" s="7">
        <f>IF(B232="","",IF(OR(H232="Rejected",H232="Withdrawn",H232="Accepted",H232="Offer"),"—",IF(M232&lt;&gt;"",IF(M232&lt;=TODAY(),"Follow up now","Scheduled"),IF(AND(H232="Applied",N(N232)&gt;=Settings!$C$9),"Follow up now",IF(H232="Saved","Apply","OK")))))</f>
        <v/>
      </c>
      <c r="P232" s="13" t="n"/>
      <c r="Q232" s="13" t="n"/>
    </row>
    <row r="233" hidden="1">
      <c r="B233" s="13" t="n"/>
      <c r="C233" s="13" t="n"/>
      <c r="D233" s="13" t="n"/>
      <c r="E233" s="13" t="n"/>
      <c r="F233" s="13" t="n"/>
      <c r="G233" s="14" t="n"/>
      <c r="H233" s="13" t="n"/>
      <c r="I233" s="16" t="n"/>
      <c r="J233" s="16" t="n"/>
      <c r="K233" s="13" t="n"/>
      <c r="L233" s="13" t="n"/>
      <c r="M233" s="14" t="n"/>
      <c r="N233" s="29">
        <f>IF(OR(B233="",G233=""),"",TODAY()-G233)</f>
        <v/>
      </c>
      <c r="O233" s="7">
        <f>IF(B233="","",IF(OR(H233="Rejected",H233="Withdrawn",H233="Accepted",H233="Offer"),"—",IF(M233&lt;&gt;"",IF(M233&lt;=TODAY(),"Follow up now","Scheduled"),IF(AND(H233="Applied",N(N233)&gt;=Settings!$C$9),"Follow up now",IF(H233="Saved","Apply","OK")))))</f>
        <v/>
      </c>
      <c r="P233" s="13" t="n"/>
      <c r="Q233" s="13" t="n"/>
    </row>
    <row r="234" hidden="1">
      <c r="B234" s="13" t="n"/>
      <c r="C234" s="13" t="n"/>
      <c r="D234" s="13" t="n"/>
      <c r="E234" s="13" t="n"/>
      <c r="F234" s="13" t="n"/>
      <c r="G234" s="14" t="n"/>
      <c r="H234" s="13" t="n"/>
      <c r="I234" s="16" t="n"/>
      <c r="J234" s="16" t="n"/>
      <c r="K234" s="13" t="n"/>
      <c r="L234" s="13" t="n"/>
      <c r="M234" s="14" t="n"/>
      <c r="N234" s="29">
        <f>IF(OR(B234="",G234=""),"",TODAY()-G234)</f>
        <v/>
      </c>
      <c r="O234" s="7">
        <f>IF(B234="","",IF(OR(H234="Rejected",H234="Withdrawn",H234="Accepted",H234="Offer"),"—",IF(M234&lt;&gt;"",IF(M234&lt;=TODAY(),"Follow up now","Scheduled"),IF(AND(H234="Applied",N(N234)&gt;=Settings!$C$9),"Follow up now",IF(H234="Saved","Apply","OK")))))</f>
        <v/>
      </c>
      <c r="P234" s="13" t="n"/>
      <c r="Q234" s="13" t="n"/>
    </row>
    <row r="235" hidden="1">
      <c r="B235" s="13" t="n"/>
      <c r="C235" s="13" t="n"/>
      <c r="D235" s="13" t="n"/>
      <c r="E235" s="13" t="n"/>
      <c r="F235" s="13" t="n"/>
      <c r="G235" s="14" t="n"/>
      <c r="H235" s="13" t="n"/>
      <c r="I235" s="16" t="n"/>
      <c r="J235" s="16" t="n"/>
      <c r="K235" s="13" t="n"/>
      <c r="L235" s="13" t="n"/>
      <c r="M235" s="14" t="n"/>
      <c r="N235" s="29">
        <f>IF(OR(B235="",G235=""),"",TODAY()-G235)</f>
        <v/>
      </c>
      <c r="O235" s="7">
        <f>IF(B235="","",IF(OR(H235="Rejected",H235="Withdrawn",H235="Accepted",H235="Offer"),"—",IF(M235&lt;&gt;"",IF(M235&lt;=TODAY(),"Follow up now","Scheduled"),IF(AND(H235="Applied",N(N235)&gt;=Settings!$C$9),"Follow up now",IF(H235="Saved","Apply","OK")))))</f>
        <v/>
      </c>
      <c r="P235" s="13" t="n"/>
      <c r="Q235" s="13" t="n"/>
    </row>
    <row r="236" hidden="1">
      <c r="B236" s="13" t="n"/>
      <c r="C236" s="13" t="n"/>
      <c r="D236" s="13" t="n"/>
      <c r="E236" s="13" t="n"/>
      <c r="F236" s="13" t="n"/>
      <c r="G236" s="14" t="n"/>
      <c r="H236" s="13" t="n"/>
      <c r="I236" s="16" t="n"/>
      <c r="J236" s="16" t="n"/>
      <c r="K236" s="13" t="n"/>
      <c r="L236" s="13" t="n"/>
      <c r="M236" s="14" t="n"/>
      <c r="N236" s="29">
        <f>IF(OR(B236="",G236=""),"",TODAY()-G236)</f>
        <v/>
      </c>
      <c r="O236" s="7">
        <f>IF(B236="","",IF(OR(H236="Rejected",H236="Withdrawn",H236="Accepted",H236="Offer"),"—",IF(M236&lt;&gt;"",IF(M236&lt;=TODAY(),"Follow up now","Scheduled"),IF(AND(H236="Applied",N(N236)&gt;=Settings!$C$9),"Follow up now",IF(H236="Saved","Apply","OK")))))</f>
        <v/>
      </c>
      <c r="P236" s="13" t="n"/>
      <c r="Q236" s="13" t="n"/>
    </row>
    <row r="237" hidden="1">
      <c r="B237" s="13" t="n"/>
      <c r="C237" s="13" t="n"/>
      <c r="D237" s="13" t="n"/>
      <c r="E237" s="13" t="n"/>
      <c r="F237" s="13" t="n"/>
      <c r="G237" s="14" t="n"/>
      <c r="H237" s="13" t="n"/>
      <c r="I237" s="16" t="n"/>
      <c r="J237" s="16" t="n"/>
      <c r="K237" s="13" t="n"/>
      <c r="L237" s="13" t="n"/>
      <c r="M237" s="14" t="n"/>
      <c r="N237" s="29">
        <f>IF(OR(B237="",G237=""),"",TODAY()-G237)</f>
        <v/>
      </c>
      <c r="O237" s="7">
        <f>IF(B237="","",IF(OR(H237="Rejected",H237="Withdrawn",H237="Accepted",H237="Offer"),"—",IF(M237&lt;&gt;"",IF(M237&lt;=TODAY(),"Follow up now","Scheduled"),IF(AND(H237="Applied",N(N237)&gt;=Settings!$C$9),"Follow up now",IF(H237="Saved","Apply","OK")))))</f>
        <v/>
      </c>
      <c r="P237" s="13" t="n"/>
      <c r="Q237" s="13" t="n"/>
    </row>
    <row r="238" hidden="1">
      <c r="B238" s="13" t="n"/>
      <c r="C238" s="13" t="n"/>
      <c r="D238" s="13" t="n"/>
      <c r="E238" s="13" t="n"/>
      <c r="F238" s="13" t="n"/>
      <c r="G238" s="14" t="n"/>
      <c r="H238" s="13" t="n"/>
      <c r="I238" s="16" t="n"/>
      <c r="J238" s="16" t="n"/>
      <c r="K238" s="13" t="n"/>
      <c r="L238" s="13" t="n"/>
      <c r="M238" s="14" t="n"/>
      <c r="N238" s="29">
        <f>IF(OR(B238="",G238=""),"",TODAY()-G238)</f>
        <v/>
      </c>
      <c r="O238" s="7">
        <f>IF(B238="","",IF(OR(H238="Rejected",H238="Withdrawn",H238="Accepted",H238="Offer"),"—",IF(M238&lt;&gt;"",IF(M238&lt;=TODAY(),"Follow up now","Scheduled"),IF(AND(H238="Applied",N(N238)&gt;=Settings!$C$9),"Follow up now",IF(H238="Saved","Apply","OK")))))</f>
        <v/>
      </c>
      <c r="P238" s="13" t="n"/>
      <c r="Q238" s="13" t="n"/>
    </row>
    <row r="239" hidden="1">
      <c r="B239" s="13" t="n"/>
      <c r="C239" s="13" t="n"/>
      <c r="D239" s="13" t="n"/>
      <c r="E239" s="13" t="n"/>
      <c r="F239" s="13" t="n"/>
      <c r="G239" s="14" t="n"/>
      <c r="H239" s="13" t="n"/>
      <c r="I239" s="16" t="n"/>
      <c r="J239" s="16" t="n"/>
      <c r="K239" s="13" t="n"/>
      <c r="L239" s="13" t="n"/>
      <c r="M239" s="14" t="n"/>
      <c r="N239" s="29">
        <f>IF(OR(B239="",G239=""),"",TODAY()-G239)</f>
        <v/>
      </c>
      <c r="O239" s="7">
        <f>IF(B239="","",IF(OR(H239="Rejected",H239="Withdrawn",H239="Accepted",H239="Offer"),"—",IF(M239&lt;&gt;"",IF(M239&lt;=TODAY(),"Follow up now","Scheduled"),IF(AND(H239="Applied",N(N239)&gt;=Settings!$C$9),"Follow up now",IF(H239="Saved","Apply","OK")))))</f>
        <v/>
      </c>
      <c r="P239" s="13" t="n"/>
      <c r="Q239" s="13" t="n"/>
    </row>
    <row r="240" hidden="1">
      <c r="B240" s="13" t="n"/>
      <c r="C240" s="13" t="n"/>
      <c r="D240" s="13" t="n"/>
      <c r="E240" s="13" t="n"/>
      <c r="F240" s="13" t="n"/>
      <c r="G240" s="14" t="n"/>
      <c r="H240" s="13" t="n"/>
      <c r="I240" s="16" t="n"/>
      <c r="J240" s="16" t="n"/>
      <c r="K240" s="13" t="n"/>
      <c r="L240" s="13" t="n"/>
      <c r="M240" s="14" t="n"/>
      <c r="N240" s="29">
        <f>IF(OR(B240="",G240=""),"",TODAY()-G240)</f>
        <v/>
      </c>
      <c r="O240" s="7">
        <f>IF(B240="","",IF(OR(H240="Rejected",H240="Withdrawn",H240="Accepted",H240="Offer"),"—",IF(M240&lt;&gt;"",IF(M240&lt;=TODAY(),"Follow up now","Scheduled"),IF(AND(H240="Applied",N(N240)&gt;=Settings!$C$9),"Follow up now",IF(H240="Saved","Apply","OK")))))</f>
        <v/>
      </c>
      <c r="P240" s="13" t="n"/>
      <c r="Q240" s="13" t="n"/>
    </row>
    <row r="241" hidden="1">
      <c r="B241" s="13" t="n"/>
      <c r="C241" s="13" t="n"/>
      <c r="D241" s="13" t="n"/>
      <c r="E241" s="13" t="n"/>
      <c r="F241" s="13" t="n"/>
      <c r="G241" s="14" t="n"/>
      <c r="H241" s="13" t="n"/>
      <c r="I241" s="16" t="n"/>
      <c r="J241" s="16" t="n"/>
      <c r="K241" s="13" t="n"/>
      <c r="L241" s="13" t="n"/>
      <c r="M241" s="14" t="n"/>
      <c r="N241" s="29">
        <f>IF(OR(B241="",G241=""),"",TODAY()-G241)</f>
        <v/>
      </c>
      <c r="O241" s="7">
        <f>IF(B241="","",IF(OR(H241="Rejected",H241="Withdrawn",H241="Accepted",H241="Offer"),"—",IF(M241&lt;&gt;"",IF(M241&lt;=TODAY(),"Follow up now","Scheduled"),IF(AND(H241="Applied",N(N241)&gt;=Settings!$C$9),"Follow up now",IF(H241="Saved","Apply","OK")))))</f>
        <v/>
      </c>
      <c r="P241" s="13" t="n"/>
      <c r="Q241" s="13" t="n"/>
    </row>
    <row r="242" hidden="1">
      <c r="B242" s="13" t="n"/>
      <c r="C242" s="13" t="n"/>
      <c r="D242" s="13" t="n"/>
      <c r="E242" s="13" t="n"/>
      <c r="F242" s="13" t="n"/>
      <c r="G242" s="14" t="n"/>
      <c r="H242" s="13" t="n"/>
      <c r="I242" s="16" t="n"/>
      <c r="J242" s="16" t="n"/>
      <c r="K242" s="13" t="n"/>
      <c r="L242" s="13" t="n"/>
      <c r="M242" s="14" t="n"/>
      <c r="N242" s="29">
        <f>IF(OR(B242="",G242=""),"",TODAY()-G242)</f>
        <v/>
      </c>
      <c r="O242" s="7">
        <f>IF(B242="","",IF(OR(H242="Rejected",H242="Withdrawn",H242="Accepted",H242="Offer"),"—",IF(M242&lt;&gt;"",IF(M242&lt;=TODAY(),"Follow up now","Scheduled"),IF(AND(H242="Applied",N(N242)&gt;=Settings!$C$9),"Follow up now",IF(H242="Saved","Apply","OK")))))</f>
        <v/>
      </c>
      <c r="P242" s="13" t="n"/>
      <c r="Q242" s="13" t="n"/>
    </row>
    <row r="243" hidden="1">
      <c r="B243" s="13" t="n"/>
      <c r="C243" s="13" t="n"/>
      <c r="D243" s="13" t="n"/>
      <c r="E243" s="13" t="n"/>
      <c r="F243" s="13" t="n"/>
      <c r="G243" s="14" t="n"/>
      <c r="H243" s="13" t="n"/>
      <c r="I243" s="16" t="n"/>
      <c r="J243" s="16" t="n"/>
      <c r="K243" s="13" t="n"/>
      <c r="L243" s="13" t="n"/>
      <c r="M243" s="14" t="n"/>
      <c r="N243" s="29">
        <f>IF(OR(B243="",G243=""),"",TODAY()-G243)</f>
        <v/>
      </c>
      <c r="O243" s="7">
        <f>IF(B243="","",IF(OR(H243="Rejected",H243="Withdrawn",H243="Accepted",H243="Offer"),"—",IF(M243&lt;&gt;"",IF(M243&lt;=TODAY(),"Follow up now","Scheduled"),IF(AND(H243="Applied",N(N243)&gt;=Settings!$C$9),"Follow up now",IF(H243="Saved","Apply","OK")))))</f>
        <v/>
      </c>
      <c r="P243" s="13" t="n"/>
      <c r="Q243" s="13" t="n"/>
    </row>
    <row r="244" hidden="1">
      <c r="B244" s="13" t="n"/>
      <c r="C244" s="13" t="n"/>
      <c r="D244" s="13" t="n"/>
      <c r="E244" s="13" t="n"/>
      <c r="F244" s="13" t="n"/>
      <c r="G244" s="14" t="n"/>
      <c r="H244" s="13" t="n"/>
      <c r="I244" s="16" t="n"/>
      <c r="J244" s="16" t="n"/>
      <c r="K244" s="13" t="n"/>
      <c r="L244" s="13" t="n"/>
      <c r="M244" s="14" t="n"/>
      <c r="N244" s="29">
        <f>IF(OR(B244="",G244=""),"",TODAY()-G244)</f>
        <v/>
      </c>
      <c r="O244" s="7">
        <f>IF(B244="","",IF(OR(H244="Rejected",H244="Withdrawn",H244="Accepted",H244="Offer"),"—",IF(M244&lt;&gt;"",IF(M244&lt;=TODAY(),"Follow up now","Scheduled"),IF(AND(H244="Applied",N(N244)&gt;=Settings!$C$9),"Follow up now",IF(H244="Saved","Apply","OK")))))</f>
        <v/>
      </c>
      <c r="P244" s="13" t="n"/>
      <c r="Q244" s="13" t="n"/>
    </row>
    <row r="245" hidden="1">
      <c r="B245" s="13" t="n"/>
      <c r="C245" s="13" t="n"/>
      <c r="D245" s="13" t="n"/>
      <c r="E245" s="13" t="n"/>
      <c r="F245" s="13" t="n"/>
      <c r="G245" s="14" t="n"/>
      <c r="H245" s="13" t="n"/>
      <c r="I245" s="16" t="n"/>
      <c r="J245" s="16" t="n"/>
      <c r="K245" s="13" t="n"/>
      <c r="L245" s="13" t="n"/>
      <c r="M245" s="14" t="n"/>
      <c r="N245" s="29">
        <f>IF(OR(B245="",G245=""),"",TODAY()-G245)</f>
        <v/>
      </c>
      <c r="O245" s="7">
        <f>IF(B245="","",IF(OR(H245="Rejected",H245="Withdrawn",H245="Accepted",H245="Offer"),"—",IF(M245&lt;&gt;"",IF(M245&lt;=TODAY(),"Follow up now","Scheduled"),IF(AND(H245="Applied",N(N245)&gt;=Settings!$C$9),"Follow up now",IF(H245="Saved","Apply","OK")))))</f>
        <v/>
      </c>
      <c r="P245" s="13" t="n"/>
      <c r="Q245" s="13" t="n"/>
    </row>
    <row r="246" hidden="1">
      <c r="B246" s="13" t="n"/>
      <c r="C246" s="13" t="n"/>
      <c r="D246" s="13" t="n"/>
      <c r="E246" s="13" t="n"/>
      <c r="F246" s="13" t="n"/>
      <c r="G246" s="14" t="n"/>
      <c r="H246" s="13" t="n"/>
      <c r="I246" s="16" t="n"/>
      <c r="J246" s="16" t="n"/>
      <c r="K246" s="13" t="n"/>
      <c r="L246" s="13" t="n"/>
      <c r="M246" s="14" t="n"/>
      <c r="N246" s="29">
        <f>IF(OR(B246="",G246=""),"",TODAY()-G246)</f>
        <v/>
      </c>
      <c r="O246" s="7">
        <f>IF(B246="","",IF(OR(H246="Rejected",H246="Withdrawn",H246="Accepted",H246="Offer"),"—",IF(M246&lt;&gt;"",IF(M246&lt;=TODAY(),"Follow up now","Scheduled"),IF(AND(H246="Applied",N(N246)&gt;=Settings!$C$9),"Follow up now",IF(H246="Saved","Apply","OK")))))</f>
        <v/>
      </c>
      <c r="P246" s="13" t="n"/>
      <c r="Q246" s="13" t="n"/>
    </row>
    <row r="247" hidden="1">
      <c r="B247" s="13" t="n"/>
      <c r="C247" s="13" t="n"/>
      <c r="D247" s="13" t="n"/>
      <c r="E247" s="13" t="n"/>
      <c r="F247" s="13" t="n"/>
      <c r="G247" s="14" t="n"/>
      <c r="H247" s="13" t="n"/>
      <c r="I247" s="16" t="n"/>
      <c r="J247" s="16" t="n"/>
      <c r="K247" s="13" t="n"/>
      <c r="L247" s="13" t="n"/>
      <c r="M247" s="14" t="n"/>
      <c r="N247" s="29">
        <f>IF(OR(B247="",G247=""),"",TODAY()-G247)</f>
        <v/>
      </c>
      <c r="O247" s="7">
        <f>IF(B247="","",IF(OR(H247="Rejected",H247="Withdrawn",H247="Accepted",H247="Offer"),"—",IF(M247&lt;&gt;"",IF(M247&lt;=TODAY(),"Follow up now","Scheduled"),IF(AND(H247="Applied",N(N247)&gt;=Settings!$C$9),"Follow up now",IF(H247="Saved","Apply","OK")))))</f>
        <v/>
      </c>
      <c r="P247" s="13" t="n"/>
      <c r="Q247" s="13" t="n"/>
    </row>
    <row r="248" hidden="1">
      <c r="B248" s="13" t="n"/>
      <c r="C248" s="13" t="n"/>
      <c r="D248" s="13" t="n"/>
      <c r="E248" s="13" t="n"/>
      <c r="F248" s="13" t="n"/>
      <c r="G248" s="14" t="n"/>
      <c r="H248" s="13" t="n"/>
      <c r="I248" s="16" t="n"/>
      <c r="J248" s="16" t="n"/>
      <c r="K248" s="13" t="n"/>
      <c r="L248" s="13" t="n"/>
      <c r="M248" s="14" t="n"/>
      <c r="N248" s="29">
        <f>IF(OR(B248="",G248=""),"",TODAY()-G248)</f>
        <v/>
      </c>
      <c r="O248" s="7">
        <f>IF(B248="","",IF(OR(H248="Rejected",H248="Withdrawn",H248="Accepted",H248="Offer"),"—",IF(M248&lt;&gt;"",IF(M248&lt;=TODAY(),"Follow up now","Scheduled"),IF(AND(H248="Applied",N(N248)&gt;=Settings!$C$9),"Follow up now",IF(H248="Saved","Apply","OK")))))</f>
        <v/>
      </c>
      <c r="P248" s="13" t="n"/>
      <c r="Q248" s="13" t="n"/>
    </row>
    <row r="249" hidden="1">
      <c r="B249" s="13" t="n"/>
      <c r="C249" s="13" t="n"/>
      <c r="D249" s="13" t="n"/>
      <c r="E249" s="13" t="n"/>
      <c r="F249" s="13" t="n"/>
      <c r="G249" s="14" t="n"/>
      <c r="H249" s="13" t="n"/>
      <c r="I249" s="16" t="n"/>
      <c r="J249" s="16" t="n"/>
      <c r="K249" s="13" t="n"/>
      <c r="L249" s="13" t="n"/>
      <c r="M249" s="14" t="n"/>
      <c r="N249" s="29">
        <f>IF(OR(B249="",G249=""),"",TODAY()-G249)</f>
        <v/>
      </c>
      <c r="O249" s="7">
        <f>IF(B249="","",IF(OR(H249="Rejected",H249="Withdrawn",H249="Accepted",H249="Offer"),"—",IF(M249&lt;&gt;"",IF(M249&lt;=TODAY(),"Follow up now","Scheduled"),IF(AND(H249="Applied",N(N249)&gt;=Settings!$C$9),"Follow up now",IF(H249="Saved","Apply","OK")))))</f>
        <v/>
      </c>
      <c r="P249" s="13" t="n"/>
      <c r="Q249" s="13" t="n"/>
    </row>
    <row r="250" hidden="1">
      <c r="B250" s="13" t="n"/>
      <c r="C250" s="13" t="n"/>
      <c r="D250" s="13" t="n"/>
      <c r="E250" s="13" t="n"/>
      <c r="F250" s="13" t="n"/>
      <c r="G250" s="14" t="n"/>
      <c r="H250" s="13" t="n"/>
      <c r="I250" s="16" t="n"/>
      <c r="J250" s="16" t="n"/>
      <c r="K250" s="13" t="n"/>
      <c r="L250" s="13" t="n"/>
      <c r="M250" s="14" t="n"/>
      <c r="N250" s="29">
        <f>IF(OR(B250="",G250=""),"",TODAY()-G250)</f>
        <v/>
      </c>
      <c r="O250" s="7">
        <f>IF(B250="","",IF(OR(H250="Rejected",H250="Withdrawn",H250="Accepted",H250="Offer"),"—",IF(M250&lt;&gt;"",IF(M250&lt;=TODAY(),"Follow up now","Scheduled"),IF(AND(H250="Applied",N(N250)&gt;=Settings!$C$9),"Follow up now",IF(H250="Saved","Apply","OK")))))</f>
        <v/>
      </c>
      <c r="P250" s="13" t="n"/>
      <c r="Q250" s="13" t="n"/>
    </row>
    <row r="251" hidden="1">
      <c r="B251" s="13" t="n"/>
      <c r="C251" s="13" t="n"/>
      <c r="D251" s="13" t="n"/>
      <c r="E251" s="13" t="n"/>
      <c r="F251" s="13" t="n"/>
      <c r="G251" s="14" t="n"/>
      <c r="H251" s="13" t="n"/>
      <c r="I251" s="16" t="n"/>
      <c r="J251" s="16" t="n"/>
      <c r="K251" s="13" t="n"/>
      <c r="L251" s="13" t="n"/>
      <c r="M251" s="14" t="n"/>
      <c r="N251" s="29">
        <f>IF(OR(B251="",G251=""),"",TODAY()-G251)</f>
        <v/>
      </c>
      <c r="O251" s="7">
        <f>IF(B251="","",IF(OR(H251="Rejected",H251="Withdrawn",H251="Accepted",H251="Offer"),"—",IF(M251&lt;&gt;"",IF(M251&lt;=TODAY(),"Follow up now","Scheduled"),IF(AND(H251="Applied",N(N251)&gt;=Settings!$C$9),"Follow up now",IF(H251="Saved","Apply","OK")))))</f>
        <v/>
      </c>
      <c r="P251" s="13" t="n"/>
      <c r="Q251" s="13" t="n"/>
    </row>
    <row r="252" hidden="1">
      <c r="B252" s="13" t="n"/>
      <c r="C252" s="13" t="n"/>
      <c r="D252" s="13" t="n"/>
      <c r="E252" s="13" t="n"/>
      <c r="F252" s="13" t="n"/>
      <c r="G252" s="14" t="n"/>
      <c r="H252" s="13" t="n"/>
      <c r="I252" s="16" t="n"/>
      <c r="J252" s="16" t="n"/>
      <c r="K252" s="13" t="n"/>
      <c r="L252" s="13" t="n"/>
      <c r="M252" s="14" t="n"/>
      <c r="N252" s="29">
        <f>IF(OR(B252="",G252=""),"",TODAY()-G252)</f>
        <v/>
      </c>
      <c r="O252" s="7">
        <f>IF(B252="","",IF(OR(H252="Rejected",H252="Withdrawn",H252="Accepted",H252="Offer"),"—",IF(M252&lt;&gt;"",IF(M252&lt;=TODAY(),"Follow up now","Scheduled"),IF(AND(H252="Applied",N(N252)&gt;=Settings!$C$9),"Follow up now",IF(H252="Saved","Apply","OK")))))</f>
        <v/>
      </c>
      <c r="P252" s="13" t="n"/>
      <c r="Q252" s="13" t="n"/>
    </row>
    <row r="253" hidden="1">
      <c r="B253" s="13" t="n"/>
      <c r="C253" s="13" t="n"/>
      <c r="D253" s="13" t="n"/>
      <c r="E253" s="13" t="n"/>
      <c r="F253" s="13" t="n"/>
      <c r="G253" s="14" t="n"/>
      <c r="H253" s="13" t="n"/>
      <c r="I253" s="16" t="n"/>
      <c r="J253" s="16" t="n"/>
      <c r="K253" s="13" t="n"/>
      <c r="L253" s="13" t="n"/>
      <c r="M253" s="14" t="n"/>
      <c r="N253" s="29">
        <f>IF(OR(B253="",G253=""),"",TODAY()-G253)</f>
        <v/>
      </c>
      <c r="O253" s="7">
        <f>IF(B253="","",IF(OR(H253="Rejected",H253="Withdrawn",H253="Accepted",H253="Offer"),"—",IF(M253&lt;&gt;"",IF(M253&lt;=TODAY(),"Follow up now","Scheduled"),IF(AND(H253="Applied",N(N253)&gt;=Settings!$C$9),"Follow up now",IF(H253="Saved","Apply","OK")))))</f>
        <v/>
      </c>
      <c r="P253" s="13" t="n"/>
      <c r="Q253" s="13" t="n"/>
    </row>
    <row r="254" hidden="1">
      <c r="B254" s="13" t="n"/>
      <c r="C254" s="13" t="n"/>
      <c r="D254" s="13" t="n"/>
      <c r="E254" s="13" t="n"/>
      <c r="F254" s="13" t="n"/>
      <c r="G254" s="14" t="n"/>
      <c r="H254" s="13" t="n"/>
      <c r="I254" s="16" t="n"/>
      <c r="J254" s="16" t="n"/>
      <c r="K254" s="13" t="n"/>
      <c r="L254" s="13" t="n"/>
      <c r="M254" s="14" t="n"/>
      <c r="N254" s="29">
        <f>IF(OR(B254="",G254=""),"",TODAY()-G254)</f>
        <v/>
      </c>
      <c r="O254" s="7">
        <f>IF(B254="","",IF(OR(H254="Rejected",H254="Withdrawn",H254="Accepted",H254="Offer"),"—",IF(M254&lt;&gt;"",IF(M254&lt;=TODAY(),"Follow up now","Scheduled"),IF(AND(H254="Applied",N(N254)&gt;=Settings!$C$9),"Follow up now",IF(H254="Saved","Apply","OK")))))</f>
        <v/>
      </c>
      <c r="P254" s="13" t="n"/>
      <c r="Q254" s="13" t="n"/>
    </row>
    <row r="255" hidden="1">
      <c r="B255" s="13" t="n"/>
      <c r="C255" s="13" t="n"/>
      <c r="D255" s="13" t="n"/>
      <c r="E255" s="13" t="n"/>
      <c r="F255" s="13" t="n"/>
      <c r="G255" s="14" t="n"/>
      <c r="H255" s="13" t="n"/>
      <c r="I255" s="16" t="n"/>
      <c r="J255" s="16" t="n"/>
      <c r="K255" s="13" t="n"/>
      <c r="L255" s="13" t="n"/>
      <c r="M255" s="14" t="n"/>
      <c r="N255" s="29">
        <f>IF(OR(B255="",G255=""),"",TODAY()-G255)</f>
        <v/>
      </c>
      <c r="O255" s="7">
        <f>IF(B255="","",IF(OR(H255="Rejected",H255="Withdrawn",H255="Accepted",H255="Offer"),"—",IF(M255&lt;&gt;"",IF(M255&lt;=TODAY(),"Follow up now","Scheduled"),IF(AND(H255="Applied",N(N255)&gt;=Settings!$C$9),"Follow up now",IF(H255="Saved","Apply","OK")))))</f>
        <v/>
      </c>
      <c r="P255" s="13" t="n"/>
      <c r="Q255" s="13" t="n"/>
    </row>
    <row r="256" hidden="1">
      <c r="B256" s="13" t="n"/>
      <c r="C256" s="13" t="n"/>
      <c r="D256" s="13" t="n"/>
      <c r="E256" s="13" t="n"/>
      <c r="F256" s="13" t="n"/>
      <c r="G256" s="14" t="n"/>
      <c r="H256" s="13" t="n"/>
      <c r="I256" s="16" t="n"/>
      <c r="J256" s="16" t="n"/>
      <c r="K256" s="13" t="n"/>
      <c r="L256" s="13" t="n"/>
      <c r="M256" s="14" t="n"/>
      <c r="N256" s="29">
        <f>IF(OR(B256="",G256=""),"",TODAY()-G256)</f>
        <v/>
      </c>
      <c r="O256" s="7">
        <f>IF(B256="","",IF(OR(H256="Rejected",H256="Withdrawn",H256="Accepted",H256="Offer"),"—",IF(M256&lt;&gt;"",IF(M256&lt;=TODAY(),"Follow up now","Scheduled"),IF(AND(H256="Applied",N(N256)&gt;=Settings!$C$9),"Follow up now",IF(H256="Saved","Apply","OK")))))</f>
        <v/>
      </c>
      <c r="P256" s="13" t="n"/>
      <c r="Q256" s="13" t="n"/>
    </row>
    <row r="257" hidden="1">
      <c r="B257" s="13" t="n"/>
      <c r="C257" s="13" t="n"/>
      <c r="D257" s="13" t="n"/>
      <c r="E257" s="13" t="n"/>
      <c r="F257" s="13" t="n"/>
      <c r="G257" s="14" t="n"/>
      <c r="H257" s="13" t="n"/>
      <c r="I257" s="16" t="n"/>
      <c r="J257" s="16" t="n"/>
      <c r="K257" s="13" t="n"/>
      <c r="L257" s="13" t="n"/>
      <c r="M257" s="14" t="n"/>
      <c r="N257" s="29">
        <f>IF(OR(B257="",G257=""),"",TODAY()-G257)</f>
        <v/>
      </c>
      <c r="O257" s="7">
        <f>IF(B257="","",IF(OR(H257="Rejected",H257="Withdrawn",H257="Accepted",H257="Offer"),"—",IF(M257&lt;&gt;"",IF(M257&lt;=TODAY(),"Follow up now","Scheduled"),IF(AND(H257="Applied",N(N257)&gt;=Settings!$C$9),"Follow up now",IF(H257="Saved","Apply","OK")))))</f>
        <v/>
      </c>
      <c r="P257" s="13" t="n"/>
      <c r="Q257" s="13" t="n"/>
    </row>
    <row r="258" hidden="1">
      <c r="B258" s="13" t="n"/>
      <c r="C258" s="13" t="n"/>
      <c r="D258" s="13" t="n"/>
      <c r="E258" s="13" t="n"/>
      <c r="F258" s="13" t="n"/>
      <c r="G258" s="14" t="n"/>
      <c r="H258" s="13" t="n"/>
      <c r="I258" s="16" t="n"/>
      <c r="J258" s="16" t="n"/>
      <c r="K258" s="13" t="n"/>
      <c r="L258" s="13" t="n"/>
      <c r="M258" s="14" t="n"/>
      <c r="N258" s="29">
        <f>IF(OR(B258="",G258=""),"",TODAY()-G258)</f>
        <v/>
      </c>
      <c r="O258" s="7">
        <f>IF(B258="","",IF(OR(H258="Rejected",H258="Withdrawn",H258="Accepted",H258="Offer"),"—",IF(M258&lt;&gt;"",IF(M258&lt;=TODAY(),"Follow up now","Scheduled"),IF(AND(H258="Applied",N(N258)&gt;=Settings!$C$9),"Follow up now",IF(H258="Saved","Apply","OK")))))</f>
        <v/>
      </c>
      <c r="P258" s="13" t="n"/>
      <c r="Q258" s="13" t="n"/>
    </row>
    <row r="259" hidden="1">
      <c r="B259" s="13" t="n"/>
      <c r="C259" s="13" t="n"/>
      <c r="D259" s="13" t="n"/>
      <c r="E259" s="13" t="n"/>
      <c r="F259" s="13" t="n"/>
      <c r="G259" s="14" t="n"/>
      <c r="H259" s="13" t="n"/>
      <c r="I259" s="16" t="n"/>
      <c r="J259" s="16" t="n"/>
      <c r="K259" s="13" t="n"/>
      <c r="L259" s="13" t="n"/>
      <c r="M259" s="14" t="n"/>
      <c r="N259" s="29">
        <f>IF(OR(B259="",G259=""),"",TODAY()-G259)</f>
        <v/>
      </c>
      <c r="O259" s="7">
        <f>IF(B259="","",IF(OR(H259="Rejected",H259="Withdrawn",H259="Accepted",H259="Offer"),"—",IF(M259&lt;&gt;"",IF(M259&lt;=TODAY(),"Follow up now","Scheduled"),IF(AND(H259="Applied",N(N259)&gt;=Settings!$C$9),"Follow up now",IF(H259="Saved","Apply","OK")))))</f>
        <v/>
      </c>
      <c r="P259" s="13" t="n"/>
      <c r="Q259" s="13" t="n"/>
    </row>
    <row r="260" hidden="1">
      <c r="B260" s="13" t="n"/>
      <c r="C260" s="13" t="n"/>
      <c r="D260" s="13" t="n"/>
      <c r="E260" s="13" t="n"/>
      <c r="F260" s="13" t="n"/>
      <c r="G260" s="14" t="n"/>
      <c r="H260" s="13" t="n"/>
      <c r="I260" s="16" t="n"/>
      <c r="J260" s="16" t="n"/>
      <c r="K260" s="13" t="n"/>
      <c r="L260" s="13" t="n"/>
      <c r="M260" s="14" t="n"/>
      <c r="N260" s="29">
        <f>IF(OR(B260="",G260=""),"",TODAY()-G260)</f>
        <v/>
      </c>
      <c r="O260" s="7">
        <f>IF(B260="","",IF(OR(H260="Rejected",H260="Withdrawn",H260="Accepted",H260="Offer"),"—",IF(M260&lt;&gt;"",IF(M260&lt;=TODAY(),"Follow up now","Scheduled"),IF(AND(H260="Applied",N(N260)&gt;=Settings!$C$9),"Follow up now",IF(H260="Saved","Apply","OK")))))</f>
        <v/>
      </c>
      <c r="P260" s="13" t="n"/>
      <c r="Q260" s="13" t="n"/>
    </row>
    <row r="261" hidden="1">
      <c r="B261" s="13" t="n"/>
      <c r="C261" s="13" t="n"/>
      <c r="D261" s="13" t="n"/>
      <c r="E261" s="13" t="n"/>
      <c r="F261" s="13" t="n"/>
      <c r="G261" s="14" t="n"/>
      <c r="H261" s="13" t="n"/>
      <c r="I261" s="16" t="n"/>
      <c r="J261" s="16" t="n"/>
      <c r="K261" s="13" t="n"/>
      <c r="L261" s="13" t="n"/>
      <c r="M261" s="14" t="n"/>
      <c r="N261" s="29">
        <f>IF(OR(B261="",G261=""),"",TODAY()-G261)</f>
        <v/>
      </c>
      <c r="O261" s="7">
        <f>IF(B261="","",IF(OR(H261="Rejected",H261="Withdrawn",H261="Accepted",H261="Offer"),"—",IF(M261&lt;&gt;"",IF(M261&lt;=TODAY(),"Follow up now","Scheduled"),IF(AND(H261="Applied",N(N261)&gt;=Settings!$C$9),"Follow up now",IF(H261="Saved","Apply","OK")))))</f>
        <v/>
      </c>
      <c r="P261" s="13" t="n"/>
      <c r="Q261" s="13" t="n"/>
    </row>
    <row r="262" hidden="1">
      <c r="B262" s="13" t="n"/>
      <c r="C262" s="13" t="n"/>
      <c r="D262" s="13" t="n"/>
      <c r="E262" s="13" t="n"/>
      <c r="F262" s="13" t="n"/>
      <c r="G262" s="14" t="n"/>
      <c r="H262" s="13" t="n"/>
      <c r="I262" s="16" t="n"/>
      <c r="J262" s="16" t="n"/>
      <c r="K262" s="13" t="n"/>
      <c r="L262" s="13" t="n"/>
      <c r="M262" s="14" t="n"/>
      <c r="N262" s="29">
        <f>IF(OR(B262="",G262=""),"",TODAY()-G262)</f>
        <v/>
      </c>
      <c r="O262" s="7">
        <f>IF(B262="","",IF(OR(H262="Rejected",H262="Withdrawn",H262="Accepted",H262="Offer"),"—",IF(M262&lt;&gt;"",IF(M262&lt;=TODAY(),"Follow up now","Scheduled"),IF(AND(H262="Applied",N(N262)&gt;=Settings!$C$9),"Follow up now",IF(H262="Saved","Apply","OK")))))</f>
        <v/>
      </c>
      <c r="P262" s="13" t="n"/>
      <c r="Q262" s="13" t="n"/>
    </row>
    <row r="263" hidden="1">
      <c r="B263" s="13" t="n"/>
      <c r="C263" s="13" t="n"/>
      <c r="D263" s="13" t="n"/>
      <c r="E263" s="13" t="n"/>
      <c r="F263" s="13" t="n"/>
      <c r="G263" s="14" t="n"/>
      <c r="H263" s="13" t="n"/>
      <c r="I263" s="16" t="n"/>
      <c r="J263" s="16" t="n"/>
      <c r="K263" s="13" t="n"/>
      <c r="L263" s="13" t="n"/>
      <c r="M263" s="14" t="n"/>
      <c r="N263" s="29">
        <f>IF(OR(B263="",G263=""),"",TODAY()-G263)</f>
        <v/>
      </c>
      <c r="O263" s="7">
        <f>IF(B263="","",IF(OR(H263="Rejected",H263="Withdrawn",H263="Accepted",H263="Offer"),"—",IF(M263&lt;&gt;"",IF(M263&lt;=TODAY(),"Follow up now","Scheduled"),IF(AND(H263="Applied",N(N263)&gt;=Settings!$C$9),"Follow up now",IF(H263="Saved","Apply","OK")))))</f>
        <v/>
      </c>
      <c r="P263" s="13" t="n"/>
      <c r="Q263" s="13" t="n"/>
    </row>
    <row r="264" hidden="1">
      <c r="B264" s="13" t="n"/>
      <c r="C264" s="13" t="n"/>
      <c r="D264" s="13" t="n"/>
      <c r="E264" s="13" t="n"/>
      <c r="F264" s="13" t="n"/>
      <c r="G264" s="14" t="n"/>
      <c r="H264" s="13" t="n"/>
      <c r="I264" s="16" t="n"/>
      <c r="J264" s="16" t="n"/>
      <c r="K264" s="13" t="n"/>
      <c r="L264" s="13" t="n"/>
      <c r="M264" s="14" t="n"/>
      <c r="N264" s="29">
        <f>IF(OR(B264="",G264=""),"",TODAY()-G264)</f>
        <v/>
      </c>
      <c r="O264" s="7">
        <f>IF(B264="","",IF(OR(H264="Rejected",H264="Withdrawn",H264="Accepted",H264="Offer"),"—",IF(M264&lt;&gt;"",IF(M264&lt;=TODAY(),"Follow up now","Scheduled"),IF(AND(H264="Applied",N(N264)&gt;=Settings!$C$9),"Follow up now",IF(H264="Saved","Apply","OK")))))</f>
        <v/>
      </c>
      <c r="P264" s="13" t="n"/>
      <c r="Q264" s="13" t="n"/>
    </row>
    <row r="265" hidden="1">
      <c r="B265" s="13" t="n"/>
      <c r="C265" s="13" t="n"/>
      <c r="D265" s="13" t="n"/>
      <c r="E265" s="13" t="n"/>
      <c r="F265" s="13" t="n"/>
      <c r="G265" s="14" t="n"/>
      <c r="H265" s="13" t="n"/>
      <c r="I265" s="16" t="n"/>
      <c r="J265" s="16" t="n"/>
      <c r="K265" s="13" t="n"/>
      <c r="L265" s="13" t="n"/>
      <c r="M265" s="14" t="n"/>
      <c r="N265" s="29">
        <f>IF(OR(B265="",G265=""),"",TODAY()-G265)</f>
        <v/>
      </c>
      <c r="O265" s="7">
        <f>IF(B265="","",IF(OR(H265="Rejected",H265="Withdrawn",H265="Accepted",H265="Offer"),"—",IF(M265&lt;&gt;"",IF(M265&lt;=TODAY(),"Follow up now","Scheduled"),IF(AND(H265="Applied",N(N265)&gt;=Settings!$C$9),"Follow up now",IF(H265="Saved","Apply","OK")))))</f>
        <v/>
      </c>
      <c r="P265" s="13" t="n"/>
      <c r="Q265" s="13" t="n"/>
    </row>
    <row r="266" hidden="1">
      <c r="B266" s="13" t="n"/>
      <c r="C266" s="13" t="n"/>
      <c r="D266" s="13" t="n"/>
      <c r="E266" s="13" t="n"/>
      <c r="F266" s="13" t="n"/>
      <c r="G266" s="14" t="n"/>
      <c r="H266" s="13" t="n"/>
      <c r="I266" s="16" t="n"/>
      <c r="J266" s="16" t="n"/>
      <c r="K266" s="13" t="n"/>
      <c r="L266" s="13" t="n"/>
      <c r="M266" s="14" t="n"/>
      <c r="N266" s="29">
        <f>IF(OR(B266="",G266=""),"",TODAY()-G266)</f>
        <v/>
      </c>
      <c r="O266" s="7">
        <f>IF(B266="","",IF(OR(H266="Rejected",H266="Withdrawn",H266="Accepted",H266="Offer"),"—",IF(M266&lt;&gt;"",IF(M266&lt;=TODAY(),"Follow up now","Scheduled"),IF(AND(H266="Applied",N(N266)&gt;=Settings!$C$9),"Follow up now",IF(H266="Saved","Apply","OK")))))</f>
        <v/>
      </c>
      <c r="P266" s="13" t="n"/>
      <c r="Q266" s="13" t="n"/>
    </row>
    <row r="267" hidden="1">
      <c r="B267" s="13" t="n"/>
      <c r="C267" s="13" t="n"/>
      <c r="D267" s="13" t="n"/>
      <c r="E267" s="13" t="n"/>
      <c r="F267" s="13" t="n"/>
      <c r="G267" s="14" t="n"/>
      <c r="H267" s="13" t="n"/>
      <c r="I267" s="16" t="n"/>
      <c r="J267" s="16" t="n"/>
      <c r="K267" s="13" t="n"/>
      <c r="L267" s="13" t="n"/>
      <c r="M267" s="14" t="n"/>
      <c r="N267" s="29">
        <f>IF(OR(B267="",G267=""),"",TODAY()-G267)</f>
        <v/>
      </c>
      <c r="O267" s="7">
        <f>IF(B267="","",IF(OR(H267="Rejected",H267="Withdrawn",H267="Accepted",H267="Offer"),"—",IF(M267&lt;&gt;"",IF(M267&lt;=TODAY(),"Follow up now","Scheduled"),IF(AND(H267="Applied",N(N267)&gt;=Settings!$C$9),"Follow up now",IF(H267="Saved","Apply","OK")))))</f>
        <v/>
      </c>
      <c r="P267" s="13" t="n"/>
      <c r="Q267" s="13" t="n"/>
    </row>
    <row r="268" hidden="1">
      <c r="B268" s="13" t="n"/>
      <c r="C268" s="13" t="n"/>
      <c r="D268" s="13" t="n"/>
      <c r="E268" s="13" t="n"/>
      <c r="F268" s="13" t="n"/>
      <c r="G268" s="14" t="n"/>
      <c r="H268" s="13" t="n"/>
      <c r="I268" s="16" t="n"/>
      <c r="J268" s="16" t="n"/>
      <c r="K268" s="13" t="n"/>
      <c r="L268" s="13" t="n"/>
      <c r="M268" s="14" t="n"/>
      <c r="N268" s="29">
        <f>IF(OR(B268="",G268=""),"",TODAY()-G268)</f>
        <v/>
      </c>
      <c r="O268" s="7">
        <f>IF(B268="","",IF(OR(H268="Rejected",H268="Withdrawn",H268="Accepted",H268="Offer"),"—",IF(M268&lt;&gt;"",IF(M268&lt;=TODAY(),"Follow up now","Scheduled"),IF(AND(H268="Applied",N(N268)&gt;=Settings!$C$9),"Follow up now",IF(H268="Saved","Apply","OK")))))</f>
        <v/>
      </c>
      <c r="P268" s="13" t="n"/>
      <c r="Q268" s="13" t="n"/>
    </row>
    <row r="269" hidden="1">
      <c r="B269" s="13" t="n"/>
      <c r="C269" s="13" t="n"/>
      <c r="D269" s="13" t="n"/>
      <c r="E269" s="13" t="n"/>
      <c r="F269" s="13" t="n"/>
      <c r="G269" s="14" t="n"/>
      <c r="H269" s="13" t="n"/>
      <c r="I269" s="16" t="n"/>
      <c r="J269" s="16" t="n"/>
      <c r="K269" s="13" t="n"/>
      <c r="L269" s="13" t="n"/>
      <c r="M269" s="14" t="n"/>
      <c r="N269" s="29">
        <f>IF(OR(B269="",G269=""),"",TODAY()-G269)</f>
        <v/>
      </c>
      <c r="O269" s="7">
        <f>IF(B269="","",IF(OR(H269="Rejected",H269="Withdrawn",H269="Accepted",H269="Offer"),"—",IF(M269&lt;&gt;"",IF(M269&lt;=TODAY(),"Follow up now","Scheduled"),IF(AND(H269="Applied",N(N269)&gt;=Settings!$C$9),"Follow up now",IF(H269="Saved","Apply","OK")))))</f>
        <v/>
      </c>
      <c r="P269" s="13" t="n"/>
      <c r="Q269" s="13" t="n"/>
    </row>
    <row r="270" hidden="1">
      <c r="B270" s="13" t="n"/>
      <c r="C270" s="13" t="n"/>
      <c r="D270" s="13" t="n"/>
      <c r="E270" s="13" t="n"/>
      <c r="F270" s="13" t="n"/>
      <c r="G270" s="14" t="n"/>
      <c r="H270" s="13" t="n"/>
      <c r="I270" s="16" t="n"/>
      <c r="J270" s="16" t="n"/>
      <c r="K270" s="13" t="n"/>
      <c r="L270" s="13" t="n"/>
      <c r="M270" s="14" t="n"/>
      <c r="N270" s="29">
        <f>IF(OR(B270="",G270=""),"",TODAY()-G270)</f>
        <v/>
      </c>
      <c r="O270" s="7">
        <f>IF(B270="","",IF(OR(H270="Rejected",H270="Withdrawn",H270="Accepted",H270="Offer"),"—",IF(M270&lt;&gt;"",IF(M270&lt;=TODAY(),"Follow up now","Scheduled"),IF(AND(H270="Applied",N(N270)&gt;=Settings!$C$9),"Follow up now",IF(H270="Saved","Apply","OK")))))</f>
        <v/>
      </c>
      <c r="P270" s="13" t="n"/>
      <c r="Q270" s="13" t="n"/>
    </row>
    <row r="271" hidden="1">
      <c r="B271" s="13" t="n"/>
      <c r="C271" s="13" t="n"/>
      <c r="D271" s="13" t="n"/>
      <c r="E271" s="13" t="n"/>
      <c r="F271" s="13" t="n"/>
      <c r="G271" s="14" t="n"/>
      <c r="H271" s="13" t="n"/>
      <c r="I271" s="16" t="n"/>
      <c r="J271" s="16" t="n"/>
      <c r="K271" s="13" t="n"/>
      <c r="L271" s="13" t="n"/>
      <c r="M271" s="14" t="n"/>
      <c r="N271" s="29">
        <f>IF(OR(B271="",G271=""),"",TODAY()-G271)</f>
        <v/>
      </c>
      <c r="O271" s="7">
        <f>IF(B271="","",IF(OR(H271="Rejected",H271="Withdrawn",H271="Accepted",H271="Offer"),"—",IF(M271&lt;&gt;"",IF(M271&lt;=TODAY(),"Follow up now","Scheduled"),IF(AND(H271="Applied",N(N271)&gt;=Settings!$C$9),"Follow up now",IF(H271="Saved","Apply","OK")))))</f>
        <v/>
      </c>
      <c r="P271" s="13" t="n"/>
      <c r="Q271" s="13" t="n"/>
    </row>
    <row r="272" hidden="1">
      <c r="B272" s="13" t="n"/>
      <c r="C272" s="13" t="n"/>
      <c r="D272" s="13" t="n"/>
      <c r="E272" s="13" t="n"/>
      <c r="F272" s="13" t="n"/>
      <c r="G272" s="14" t="n"/>
      <c r="H272" s="13" t="n"/>
      <c r="I272" s="16" t="n"/>
      <c r="J272" s="16" t="n"/>
      <c r="K272" s="13" t="n"/>
      <c r="L272" s="13" t="n"/>
      <c r="M272" s="14" t="n"/>
      <c r="N272" s="29">
        <f>IF(OR(B272="",G272=""),"",TODAY()-G272)</f>
        <v/>
      </c>
      <c r="O272" s="7">
        <f>IF(B272="","",IF(OR(H272="Rejected",H272="Withdrawn",H272="Accepted",H272="Offer"),"—",IF(M272&lt;&gt;"",IF(M272&lt;=TODAY(),"Follow up now","Scheduled"),IF(AND(H272="Applied",N(N272)&gt;=Settings!$C$9),"Follow up now",IF(H272="Saved","Apply","OK")))))</f>
        <v/>
      </c>
      <c r="P272" s="13" t="n"/>
      <c r="Q272" s="13" t="n"/>
    </row>
    <row r="273" hidden="1">
      <c r="B273" s="13" t="n"/>
      <c r="C273" s="13" t="n"/>
      <c r="D273" s="13" t="n"/>
      <c r="E273" s="13" t="n"/>
      <c r="F273" s="13" t="n"/>
      <c r="G273" s="14" t="n"/>
      <c r="H273" s="13" t="n"/>
      <c r="I273" s="16" t="n"/>
      <c r="J273" s="16" t="n"/>
      <c r="K273" s="13" t="n"/>
      <c r="L273" s="13" t="n"/>
      <c r="M273" s="14" t="n"/>
      <c r="N273" s="29">
        <f>IF(OR(B273="",G273=""),"",TODAY()-G273)</f>
        <v/>
      </c>
      <c r="O273" s="7">
        <f>IF(B273="","",IF(OR(H273="Rejected",H273="Withdrawn",H273="Accepted",H273="Offer"),"—",IF(M273&lt;&gt;"",IF(M273&lt;=TODAY(),"Follow up now","Scheduled"),IF(AND(H273="Applied",N(N273)&gt;=Settings!$C$9),"Follow up now",IF(H273="Saved","Apply","OK")))))</f>
        <v/>
      </c>
      <c r="P273" s="13" t="n"/>
      <c r="Q273" s="13" t="n"/>
    </row>
    <row r="274" hidden="1">
      <c r="B274" s="13" t="n"/>
      <c r="C274" s="13" t="n"/>
      <c r="D274" s="13" t="n"/>
      <c r="E274" s="13" t="n"/>
      <c r="F274" s="13" t="n"/>
      <c r="G274" s="14" t="n"/>
      <c r="H274" s="13" t="n"/>
      <c r="I274" s="16" t="n"/>
      <c r="J274" s="16" t="n"/>
      <c r="K274" s="13" t="n"/>
      <c r="L274" s="13" t="n"/>
      <c r="M274" s="14" t="n"/>
      <c r="N274" s="29">
        <f>IF(OR(B274="",G274=""),"",TODAY()-G274)</f>
        <v/>
      </c>
      <c r="O274" s="7">
        <f>IF(B274="","",IF(OR(H274="Rejected",H274="Withdrawn",H274="Accepted",H274="Offer"),"—",IF(M274&lt;&gt;"",IF(M274&lt;=TODAY(),"Follow up now","Scheduled"),IF(AND(H274="Applied",N(N274)&gt;=Settings!$C$9),"Follow up now",IF(H274="Saved","Apply","OK")))))</f>
        <v/>
      </c>
      <c r="P274" s="13" t="n"/>
      <c r="Q274" s="13" t="n"/>
    </row>
    <row r="275" hidden="1">
      <c r="B275" s="13" t="n"/>
      <c r="C275" s="13" t="n"/>
      <c r="D275" s="13" t="n"/>
      <c r="E275" s="13" t="n"/>
      <c r="F275" s="13" t="n"/>
      <c r="G275" s="14" t="n"/>
      <c r="H275" s="13" t="n"/>
      <c r="I275" s="16" t="n"/>
      <c r="J275" s="16" t="n"/>
      <c r="K275" s="13" t="n"/>
      <c r="L275" s="13" t="n"/>
      <c r="M275" s="14" t="n"/>
      <c r="N275" s="29">
        <f>IF(OR(B275="",G275=""),"",TODAY()-G275)</f>
        <v/>
      </c>
      <c r="O275" s="7">
        <f>IF(B275="","",IF(OR(H275="Rejected",H275="Withdrawn",H275="Accepted",H275="Offer"),"—",IF(M275&lt;&gt;"",IF(M275&lt;=TODAY(),"Follow up now","Scheduled"),IF(AND(H275="Applied",N(N275)&gt;=Settings!$C$9),"Follow up now",IF(H275="Saved","Apply","OK")))))</f>
        <v/>
      </c>
      <c r="P275" s="13" t="n"/>
      <c r="Q275" s="13" t="n"/>
    </row>
    <row r="276" hidden="1">
      <c r="B276" s="13" t="n"/>
      <c r="C276" s="13" t="n"/>
      <c r="D276" s="13" t="n"/>
      <c r="E276" s="13" t="n"/>
      <c r="F276" s="13" t="n"/>
      <c r="G276" s="14" t="n"/>
      <c r="H276" s="13" t="n"/>
      <c r="I276" s="16" t="n"/>
      <c r="J276" s="16" t="n"/>
      <c r="K276" s="13" t="n"/>
      <c r="L276" s="13" t="n"/>
      <c r="M276" s="14" t="n"/>
      <c r="N276" s="29">
        <f>IF(OR(B276="",G276=""),"",TODAY()-G276)</f>
        <v/>
      </c>
      <c r="O276" s="7">
        <f>IF(B276="","",IF(OR(H276="Rejected",H276="Withdrawn",H276="Accepted",H276="Offer"),"—",IF(M276&lt;&gt;"",IF(M276&lt;=TODAY(),"Follow up now","Scheduled"),IF(AND(H276="Applied",N(N276)&gt;=Settings!$C$9),"Follow up now",IF(H276="Saved","Apply","OK")))))</f>
        <v/>
      </c>
      <c r="P276" s="13" t="n"/>
      <c r="Q276" s="13" t="n"/>
    </row>
    <row r="277" hidden="1">
      <c r="B277" s="13" t="n"/>
      <c r="C277" s="13" t="n"/>
      <c r="D277" s="13" t="n"/>
      <c r="E277" s="13" t="n"/>
      <c r="F277" s="13" t="n"/>
      <c r="G277" s="14" t="n"/>
      <c r="H277" s="13" t="n"/>
      <c r="I277" s="16" t="n"/>
      <c r="J277" s="16" t="n"/>
      <c r="K277" s="13" t="n"/>
      <c r="L277" s="13" t="n"/>
      <c r="M277" s="14" t="n"/>
      <c r="N277" s="29">
        <f>IF(OR(B277="",G277=""),"",TODAY()-G277)</f>
        <v/>
      </c>
      <c r="O277" s="7">
        <f>IF(B277="","",IF(OR(H277="Rejected",H277="Withdrawn",H277="Accepted",H277="Offer"),"—",IF(M277&lt;&gt;"",IF(M277&lt;=TODAY(),"Follow up now","Scheduled"),IF(AND(H277="Applied",N(N277)&gt;=Settings!$C$9),"Follow up now",IF(H277="Saved","Apply","OK")))))</f>
        <v/>
      </c>
      <c r="P277" s="13" t="n"/>
      <c r="Q277" s="13" t="n"/>
    </row>
    <row r="278" hidden="1">
      <c r="B278" s="13" t="n"/>
      <c r="C278" s="13" t="n"/>
      <c r="D278" s="13" t="n"/>
      <c r="E278" s="13" t="n"/>
      <c r="F278" s="13" t="n"/>
      <c r="G278" s="14" t="n"/>
      <c r="H278" s="13" t="n"/>
      <c r="I278" s="16" t="n"/>
      <c r="J278" s="16" t="n"/>
      <c r="K278" s="13" t="n"/>
      <c r="L278" s="13" t="n"/>
      <c r="M278" s="14" t="n"/>
      <c r="N278" s="29">
        <f>IF(OR(B278="",G278=""),"",TODAY()-G278)</f>
        <v/>
      </c>
      <c r="O278" s="7">
        <f>IF(B278="","",IF(OR(H278="Rejected",H278="Withdrawn",H278="Accepted",H278="Offer"),"—",IF(M278&lt;&gt;"",IF(M278&lt;=TODAY(),"Follow up now","Scheduled"),IF(AND(H278="Applied",N(N278)&gt;=Settings!$C$9),"Follow up now",IF(H278="Saved","Apply","OK")))))</f>
        <v/>
      </c>
      <c r="P278" s="13" t="n"/>
      <c r="Q278" s="13" t="n"/>
    </row>
    <row r="279" hidden="1">
      <c r="B279" s="13" t="n"/>
      <c r="C279" s="13" t="n"/>
      <c r="D279" s="13" t="n"/>
      <c r="E279" s="13" t="n"/>
      <c r="F279" s="13" t="n"/>
      <c r="G279" s="14" t="n"/>
      <c r="H279" s="13" t="n"/>
      <c r="I279" s="16" t="n"/>
      <c r="J279" s="16" t="n"/>
      <c r="K279" s="13" t="n"/>
      <c r="L279" s="13" t="n"/>
      <c r="M279" s="14" t="n"/>
      <c r="N279" s="29">
        <f>IF(OR(B279="",G279=""),"",TODAY()-G279)</f>
        <v/>
      </c>
      <c r="O279" s="7">
        <f>IF(B279="","",IF(OR(H279="Rejected",H279="Withdrawn",H279="Accepted",H279="Offer"),"—",IF(M279&lt;&gt;"",IF(M279&lt;=TODAY(),"Follow up now","Scheduled"),IF(AND(H279="Applied",N(N279)&gt;=Settings!$C$9),"Follow up now",IF(H279="Saved","Apply","OK")))))</f>
        <v/>
      </c>
      <c r="P279" s="13" t="n"/>
      <c r="Q279" s="13" t="n"/>
    </row>
    <row r="280" hidden="1">
      <c r="B280" s="13" t="n"/>
      <c r="C280" s="13" t="n"/>
      <c r="D280" s="13" t="n"/>
      <c r="E280" s="13" t="n"/>
      <c r="F280" s="13" t="n"/>
      <c r="G280" s="14" t="n"/>
      <c r="H280" s="13" t="n"/>
      <c r="I280" s="16" t="n"/>
      <c r="J280" s="16" t="n"/>
      <c r="K280" s="13" t="n"/>
      <c r="L280" s="13" t="n"/>
      <c r="M280" s="14" t="n"/>
      <c r="N280" s="29">
        <f>IF(OR(B280="",G280=""),"",TODAY()-G280)</f>
        <v/>
      </c>
      <c r="O280" s="7">
        <f>IF(B280="","",IF(OR(H280="Rejected",H280="Withdrawn",H280="Accepted",H280="Offer"),"—",IF(M280&lt;&gt;"",IF(M280&lt;=TODAY(),"Follow up now","Scheduled"),IF(AND(H280="Applied",N(N280)&gt;=Settings!$C$9),"Follow up now",IF(H280="Saved","Apply","OK")))))</f>
        <v/>
      </c>
      <c r="P280" s="13" t="n"/>
      <c r="Q280" s="13" t="n"/>
    </row>
    <row r="281" hidden="1">
      <c r="B281" s="13" t="n"/>
      <c r="C281" s="13" t="n"/>
      <c r="D281" s="13" t="n"/>
      <c r="E281" s="13" t="n"/>
      <c r="F281" s="13" t="n"/>
      <c r="G281" s="14" t="n"/>
      <c r="H281" s="13" t="n"/>
      <c r="I281" s="16" t="n"/>
      <c r="J281" s="16" t="n"/>
      <c r="K281" s="13" t="n"/>
      <c r="L281" s="13" t="n"/>
      <c r="M281" s="14" t="n"/>
      <c r="N281" s="29">
        <f>IF(OR(B281="",G281=""),"",TODAY()-G281)</f>
        <v/>
      </c>
      <c r="O281" s="7">
        <f>IF(B281="","",IF(OR(H281="Rejected",H281="Withdrawn",H281="Accepted",H281="Offer"),"—",IF(M281&lt;&gt;"",IF(M281&lt;=TODAY(),"Follow up now","Scheduled"),IF(AND(H281="Applied",N(N281)&gt;=Settings!$C$9),"Follow up now",IF(H281="Saved","Apply","OK")))))</f>
        <v/>
      </c>
      <c r="P281" s="13" t="n"/>
      <c r="Q281" s="13" t="n"/>
    </row>
    <row r="282" hidden="1">
      <c r="B282" s="13" t="n"/>
      <c r="C282" s="13" t="n"/>
      <c r="D282" s="13" t="n"/>
      <c r="E282" s="13" t="n"/>
      <c r="F282" s="13" t="n"/>
      <c r="G282" s="14" t="n"/>
      <c r="H282" s="13" t="n"/>
      <c r="I282" s="16" t="n"/>
      <c r="J282" s="16" t="n"/>
      <c r="K282" s="13" t="n"/>
      <c r="L282" s="13" t="n"/>
      <c r="M282" s="14" t="n"/>
      <c r="N282" s="29">
        <f>IF(OR(B282="",G282=""),"",TODAY()-G282)</f>
        <v/>
      </c>
      <c r="O282" s="7">
        <f>IF(B282="","",IF(OR(H282="Rejected",H282="Withdrawn",H282="Accepted",H282="Offer"),"—",IF(M282&lt;&gt;"",IF(M282&lt;=TODAY(),"Follow up now","Scheduled"),IF(AND(H282="Applied",N(N282)&gt;=Settings!$C$9),"Follow up now",IF(H282="Saved","Apply","OK")))))</f>
        <v/>
      </c>
      <c r="P282" s="13" t="n"/>
      <c r="Q282" s="13" t="n"/>
    </row>
    <row r="283" hidden="1">
      <c r="B283" s="13" t="n"/>
      <c r="C283" s="13" t="n"/>
      <c r="D283" s="13" t="n"/>
      <c r="E283" s="13" t="n"/>
      <c r="F283" s="13" t="n"/>
      <c r="G283" s="14" t="n"/>
      <c r="H283" s="13" t="n"/>
      <c r="I283" s="16" t="n"/>
      <c r="J283" s="16" t="n"/>
      <c r="K283" s="13" t="n"/>
      <c r="L283" s="13" t="n"/>
      <c r="M283" s="14" t="n"/>
      <c r="N283" s="29">
        <f>IF(OR(B283="",G283=""),"",TODAY()-G283)</f>
        <v/>
      </c>
      <c r="O283" s="7">
        <f>IF(B283="","",IF(OR(H283="Rejected",H283="Withdrawn",H283="Accepted",H283="Offer"),"—",IF(M283&lt;&gt;"",IF(M283&lt;=TODAY(),"Follow up now","Scheduled"),IF(AND(H283="Applied",N(N283)&gt;=Settings!$C$9),"Follow up now",IF(H283="Saved","Apply","OK")))))</f>
        <v/>
      </c>
      <c r="P283" s="13" t="n"/>
      <c r="Q283" s="13" t="n"/>
    </row>
    <row r="284" hidden="1">
      <c r="B284" s="13" t="n"/>
      <c r="C284" s="13" t="n"/>
      <c r="D284" s="13" t="n"/>
      <c r="E284" s="13" t="n"/>
      <c r="F284" s="13" t="n"/>
      <c r="G284" s="14" t="n"/>
      <c r="H284" s="13" t="n"/>
      <c r="I284" s="16" t="n"/>
      <c r="J284" s="16" t="n"/>
      <c r="K284" s="13" t="n"/>
      <c r="L284" s="13" t="n"/>
      <c r="M284" s="14" t="n"/>
      <c r="N284" s="29">
        <f>IF(OR(B284="",G284=""),"",TODAY()-G284)</f>
        <v/>
      </c>
      <c r="O284" s="7">
        <f>IF(B284="","",IF(OR(H284="Rejected",H284="Withdrawn",H284="Accepted",H284="Offer"),"—",IF(M284&lt;&gt;"",IF(M284&lt;=TODAY(),"Follow up now","Scheduled"),IF(AND(H284="Applied",N(N284)&gt;=Settings!$C$9),"Follow up now",IF(H284="Saved","Apply","OK")))))</f>
        <v/>
      </c>
      <c r="P284" s="13" t="n"/>
      <c r="Q284" s="13" t="n"/>
    </row>
    <row r="285" hidden="1">
      <c r="B285" s="13" t="n"/>
      <c r="C285" s="13" t="n"/>
      <c r="D285" s="13" t="n"/>
      <c r="E285" s="13" t="n"/>
      <c r="F285" s="13" t="n"/>
      <c r="G285" s="14" t="n"/>
      <c r="H285" s="13" t="n"/>
      <c r="I285" s="16" t="n"/>
      <c r="J285" s="16" t="n"/>
      <c r="K285" s="13" t="n"/>
      <c r="L285" s="13" t="n"/>
      <c r="M285" s="14" t="n"/>
      <c r="N285" s="29">
        <f>IF(OR(B285="",G285=""),"",TODAY()-G285)</f>
        <v/>
      </c>
      <c r="O285" s="7">
        <f>IF(B285="","",IF(OR(H285="Rejected",H285="Withdrawn",H285="Accepted",H285="Offer"),"—",IF(M285&lt;&gt;"",IF(M285&lt;=TODAY(),"Follow up now","Scheduled"),IF(AND(H285="Applied",N(N285)&gt;=Settings!$C$9),"Follow up now",IF(H285="Saved","Apply","OK")))))</f>
        <v/>
      </c>
      <c r="P285" s="13" t="n"/>
      <c r="Q285" s="13" t="n"/>
    </row>
    <row r="286" hidden="1">
      <c r="B286" s="13" t="n"/>
      <c r="C286" s="13" t="n"/>
      <c r="D286" s="13" t="n"/>
      <c r="E286" s="13" t="n"/>
      <c r="F286" s="13" t="n"/>
      <c r="G286" s="14" t="n"/>
      <c r="H286" s="13" t="n"/>
      <c r="I286" s="16" t="n"/>
      <c r="J286" s="16" t="n"/>
      <c r="K286" s="13" t="n"/>
      <c r="L286" s="13" t="n"/>
      <c r="M286" s="14" t="n"/>
      <c r="N286" s="29">
        <f>IF(OR(B286="",G286=""),"",TODAY()-G286)</f>
        <v/>
      </c>
      <c r="O286" s="7">
        <f>IF(B286="","",IF(OR(H286="Rejected",H286="Withdrawn",H286="Accepted",H286="Offer"),"—",IF(M286&lt;&gt;"",IF(M286&lt;=TODAY(),"Follow up now","Scheduled"),IF(AND(H286="Applied",N(N286)&gt;=Settings!$C$9),"Follow up now",IF(H286="Saved","Apply","OK")))))</f>
        <v/>
      </c>
      <c r="P286" s="13" t="n"/>
      <c r="Q286" s="13" t="n"/>
    </row>
    <row r="287" hidden="1">
      <c r="B287" s="13" t="n"/>
      <c r="C287" s="13" t="n"/>
      <c r="D287" s="13" t="n"/>
      <c r="E287" s="13" t="n"/>
      <c r="F287" s="13" t="n"/>
      <c r="G287" s="14" t="n"/>
      <c r="H287" s="13" t="n"/>
      <c r="I287" s="16" t="n"/>
      <c r="J287" s="16" t="n"/>
      <c r="K287" s="13" t="n"/>
      <c r="L287" s="13" t="n"/>
      <c r="M287" s="14" t="n"/>
      <c r="N287" s="29">
        <f>IF(OR(B287="",G287=""),"",TODAY()-G287)</f>
        <v/>
      </c>
      <c r="O287" s="7">
        <f>IF(B287="","",IF(OR(H287="Rejected",H287="Withdrawn",H287="Accepted",H287="Offer"),"—",IF(M287&lt;&gt;"",IF(M287&lt;=TODAY(),"Follow up now","Scheduled"),IF(AND(H287="Applied",N(N287)&gt;=Settings!$C$9),"Follow up now",IF(H287="Saved","Apply","OK")))))</f>
        <v/>
      </c>
      <c r="P287" s="13" t="n"/>
      <c r="Q287" s="13" t="n"/>
    </row>
    <row r="288" hidden="1">
      <c r="B288" s="13" t="n"/>
      <c r="C288" s="13" t="n"/>
      <c r="D288" s="13" t="n"/>
      <c r="E288" s="13" t="n"/>
      <c r="F288" s="13" t="n"/>
      <c r="G288" s="14" t="n"/>
      <c r="H288" s="13" t="n"/>
      <c r="I288" s="16" t="n"/>
      <c r="J288" s="16" t="n"/>
      <c r="K288" s="13" t="n"/>
      <c r="L288" s="13" t="n"/>
      <c r="M288" s="14" t="n"/>
      <c r="N288" s="29">
        <f>IF(OR(B288="",G288=""),"",TODAY()-G288)</f>
        <v/>
      </c>
      <c r="O288" s="7">
        <f>IF(B288="","",IF(OR(H288="Rejected",H288="Withdrawn",H288="Accepted",H288="Offer"),"—",IF(M288&lt;&gt;"",IF(M288&lt;=TODAY(),"Follow up now","Scheduled"),IF(AND(H288="Applied",N(N288)&gt;=Settings!$C$9),"Follow up now",IF(H288="Saved","Apply","OK")))))</f>
        <v/>
      </c>
      <c r="P288" s="13" t="n"/>
      <c r="Q288" s="13" t="n"/>
    </row>
    <row r="289" hidden="1">
      <c r="B289" s="13" t="n"/>
      <c r="C289" s="13" t="n"/>
      <c r="D289" s="13" t="n"/>
      <c r="E289" s="13" t="n"/>
      <c r="F289" s="13" t="n"/>
      <c r="G289" s="14" t="n"/>
      <c r="H289" s="13" t="n"/>
      <c r="I289" s="16" t="n"/>
      <c r="J289" s="16" t="n"/>
      <c r="K289" s="13" t="n"/>
      <c r="L289" s="13" t="n"/>
      <c r="M289" s="14" t="n"/>
      <c r="N289" s="29">
        <f>IF(OR(B289="",G289=""),"",TODAY()-G289)</f>
        <v/>
      </c>
      <c r="O289" s="7">
        <f>IF(B289="","",IF(OR(H289="Rejected",H289="Withdrawn",H289="Accepted",H289="Offer"),"—",IF(M289&lt;&gt;"",IF(M289&lt;=TODAY(),"Follow up now","Scheduled"),IF(AND(H289="Applied",N(N289)&gt;=Settings!$C$9),"Follow up now",IF(H289="Saved","Apply","OK")))))</f>
        <v/>
      </c>
      <c r="P289" s="13" t="n"/>
      <c r="Q289" s="13" t="n"/>
    </row>
    <row r="290" hidden="1">
      <c r="B290" s="13" t="n"/>
      <c r="C290" s="13" t="n"/>
      <c r="D290" s="13" t="n"/>
      <c r="E290" s="13" t="n"/>
      <c r="F290" s="13" t="n"/>
      <c r="G290" s="14" t="n"/>
      <c r="H290" s="13" t="n"/>
      <c r="I290" s="16" t="n"/>
      <c r="J290" s="16" t="n"/>
      <c r="K290" s="13" t="n"/>
      <c r="L290" s="13" t="n"/>
      <c r="M290" s="14" t="n"/>
      <c r="N290" s="29">
        <f>IF(OR(B290="",G290=""),"",TODAY()-G290)</f>
        <v/>
      </c>
      <c r="O290" s="7">
        <f>IF(B290="","",IF(OR(H290="Rejected",H290="Withdrawn",H290="Accepted",H290="Offer"),"—",IF(M290&lt;&gt;"",IF(M290&lt;=TODAY(),"Follow up now","Scheduled"),IF(AND(H290="Applied",N(N290)&gt;=Settings!$C$9),"Follow up now",IF(H290="Saved","Apply","OK")))))</f>
        <v/>
      </c>
      <c r="P290" s="13" t="n"/>
      <c r="Q290" s="13" t="n"/>
    </row>
    <row r="291" hidden="1">
      <c r="B291" s="13" t="n"/>
      <c r="C291" s="13" t="n"/>
      <c r="D291" s="13" t="n"/>
      <c r="E291" s="13" t="n"/>
      <c r="F291" s="13" t="n"/>
      <c r="G291" s="14" t="n"/>
      <c r="H291" s="13" t="n"/>
      <c r="I291" s="16" t="n"/>
      <c r="J291" s="16" t="n"/>
      <c r="K291" s="13" t="n"/>
      <c r="L291" s="13" t="n"/>
      <c r="M291" s="14" t="n"/>
      <c r="N291" s="29">
        <f>IF(OR(B291="",G291=""),"",TODAY()-G291)</f>
        <v/>
      </c>
      <c r="O291" s="7">
        <f>IF(B291="","",IF(OR(H291="Rejected",H291="Withdrawn",H291="Accepted",H291="Offer"),"—",IF(M291&lt;&gt;"",IF(M291&lt;=TODAY(),"Follow up now","Scheduled"),IF(AND(H291="Applied",N(N291)&gt;=Settings!$C$9),"Follow up now",IF(H291="Saved","Apply","OK")))))</f>
        <v/>
      </c>
      <c r="P291" s="13" t="n"/>
      <c r="Q291" s="13" t="n"/>
    </row>
    <row r="292" hidden="1">
      <c r="B292" s="13" t="n"/>
      <c r="C292" s="13" t="n"/>
      <c r="D292" s="13" t="n"/>
      <c r="E292" s="13" t="n"/>
      <c r="F292" s="13" t="n"/>
      <c r="G292" s="14" t="n"/>
      <c r="H292" s="13" t="n"/>
      <c r="I292" s="16" t="n"/>
      <c r="J292" s="16" t="n"/>
      <c r="K292" s="13" t="n"/>
      <c r="L292" s="13" t="n"/>
      <c r="M292" s="14" t="n"/>
      <c r="N292" s="29">
        <f>IF(OR(B292="",G292=""),"",TODAY()-G292)</f>
        <v/>
      </c>
      <c r="O292" s="7">
        <f>IF(B292="","",IF(OR(H292="Rejected",H292="Withdrawn",H292="Accepted",H292="Offer"),"—",IF(M292&lt;&gt;"",IF(M292&lt;=TODAY(),"Follow up now","Scheduled"),IF(AND(H292="Applied",N(N292)&gt;=Settings!$C$9),"Follow up now",IF(H292="Saved","Apply","OK")))))</f>
        <v/>
      </c>
      <c r="P292" s="13" t="n"/>
      <c r="Q292" s="13" t="n"/>
    </row>
    <row r="293" hidden="1">
      <c r="B293" s="13" t="n"/>
      <c r="C293" s="13" t="n"/>
      <c r="D293" s="13" t="n"/>
      <c r="E293" s="13" t="n"/>
      <c r="F293" s="13" t="n"/>
      <c r="G293" s="14" t="n"/>
      <c r="H293" s="13" t="n"/>
      <c r="I293" s="16" t="n"/>
      <c r="J293" s="16" t="n"/>
      <c r="K293" s="13" t="n"/>
      <c r="L293" s="13" t="n"/>
      <c r="M293" s="14" t="n"/>
      <c r="N293" s="29">
        <f>IF(OR(B293="",G293=""),"",TODAY()-G293)</f>
        <v/>
      </c>
      <c r="O293" s="7">
        <f>IF(B293="","",IF(OR(H293="Rejected",H293="Withdrawn",H293="Accepted",H293="Offer"),"—",IF(M293&lt;&gt;"",IF(M293&lt;=TODAY(),"Follow up now","Scheduled"),IF(AND(H293="Applied",N(N293)&gt;=Settings!$C$9),"Follow up now",IF(H293="Saved","Apply","OK")))))</f>
        <v/>
      </c>
      <c r="P293" s="13" t="n"/>
      <c r="Q293" s="13" t="n"/>
    </row>
    <row r="294" hidden="1">
      <c r="B294" s="13" t="n"/>
      <c r="C294" s="13" t="n"/>
      <c r="D294" s="13" t="n"/>
      <c r="E294" s="13" t="n"/>
      <c r="F294" s="13" t="n"/>
      <c r="G294" s="14" t="n"/>
      <c r="H294" s="13" t="n"/>
      <c r="I294" s="16" t="n"/>
      <c r="J294" s="16" t="n"/>
      <c r="K294" s="13" t="n"/>
      <c r="L294" s="13" t="n"/>
      <c r="M294" s="14" t="n"/>
      <c r="N294" s="29">
        <f>IF(OR(B294="",G294=""),"",TODAY()-G294)</f>
        <v/>
      </c>
      <c r="O294" s="7">
        <f>IF(B294="","",IF(OR(H294="Rejected",H294="Withdrawn",H294="Accepted",H294="Offer"),"—",IF(M294&lt;&gt;"",IF(M294&lt;=TODAY(),"Follow up now","Scheduled"),IF(AND(H294="Applied",N(N294)&gt;=Settings!$C$9),"Follow up now",IF(H294="Saved","Apply","OK")))))</f>
        <v/>
      </c>
      <c r="P294" s="13" t="n"/>
      <c r="Q294" s="13" t="n"/>
    </row>
    <row r="295" hidden="1">
      <c r="B295" s="13" t="n"/>
      <c r="C295" s="13" t="n"/>
      <c r="D295" s="13" t="n"/>
      <c r="E295" s="13" t="n"/>
      <c r="F295" s="13" t="n"/>
      <c r="G295" s="14" t="n"/>
      <c r="H295" s="13" t="n"/>
      <c r="I295" s="16" t="n"/>
      <c r="J295" s="16" t="n"/>
      <c r="K295" s="13" t="n"/>
      <c r="L295" s="13" t="n"/>
      <c r="M295" s="14" t="n"/>
      <c r="N295" s="29">
        <f>IF(OR(B295="",G295=""),"",TODAY()-G295)</f>
        <v/>
      </c>
      <c r="O295" s="7">
        <f>IF(B295="","",IF(OR(H295="Rejected",H295="Withdrawn",H295="Accepted",H295="Offer"),"—",IF(M295&lt;&gt;"",IF(M295&lt;=TODAY(),"Follow up now","Scheduled"),IF(AND(H295="Applied",N(N295)&gt;=Settings!$C$9),"Follow up now",IF(H295="Saved","Apply","OK")))))</f>
        <v/>
      </c>
      <c r="P295" s="13" t="n"/>
      <c r="Q295" s="13" t="n"/>
    </row>
    <row r="296" hidden="1">
      <c r="B296" s="13" t="n"/>
      <c r="C296" s="13" t="n"/>
      <c r="D296" s="13" t="n"/>
      <c r="E296" s="13" t="n"/>
      <c r="F296" s="13" t="n"/>
      <c r="G296" s="14" t="n"/>
      <c r="H296" s="13" t="n"/>
      <c r="I296" s="16" t="n"/>
      <c r="J296" s="16" t="n"/>
      <c r="K296" s="13" t="n"/>
      <c r="L296" s="13" t="n"/>
      <c r="M296" s="14" t="n"/>
      <c r="N296" s="29">
        <f>IF(OR(B296="",G296=""),"",TODAY()-G296)</f>
        <v/>
      </c>
      <c r="O296" s="7">
        <f>IF(B296="","",IF(OR(H296="Rejected",H296="Withdrawn",H296="Accepted",H296="Offer"),"—",IF(M296&lt;&gt;"",IF(M296&lt;=TODAY(),"Follow up now","Scheduled"),IF(AND(H296="Applied",N(N296)&gt;=Settings!$C$9),"Follow up now",IF(H296="Saved","Apply","OK")))))</f>
        <v/>
      </c>
      <c r="P296" s="13" t="n"/>
      <c r="Q296" s="13" t="n"/>
    </row>
    <row r="297" hidden="1">
      <c r="B297" s="13" t="n"/>
      <c r="C297" s="13" t="n"/>
      <c r="D297" s="13" t="n"/>
      <c r="E297" s="13" t="n"/>
      <c r="F297" s="13" t="n"/>
      <c r="G297" s="14" t="n"/>
      <c r="H297" s="13" t="n"/>
      <c r="I297" s="16" t="n"/>
      <c r="J297" s="16" t="n"/>
      <c r="K297" s="13" t="n"/>
      <c r="L297" s="13" t="n"/>
      <c r="M297" s="14" t="n"/>
      <c r="N297" s="29">
        <f>IF(OR(B297="",G297=""),"",TODAY()-G297)</f>
        <v/>
      </c>
      <c r="O297" s="7">
        <f>IF(B297="","",IF(OR(H297="Rejected",H297="Withdrawn",H297="Accepted",H297="Offer"),"—",IF(M297&lt;&gt;"",IF(M297&lt;=TODAY(),"Follow up now","Scheduled"),IF(AND(H297="Applied",N(N297)&gt;=Settings!$C$9),"Follow up now",IF(H297="Saved","Apply","OK")))))</f>
        <v/>
      </c>
      <c r="P297" s="13" t="n"/>
      <c r="Q297" s="13" t="n"/>
    </row>
    <row r="298" hidden="1">
      <c r="B298" s="13" t="n"/>
      <c r="C298" s="13" t="n"/>
      <c r="D298" s="13" t="n"/>
      <c r="E298" s="13" t="n"/>
      <c r="F298" s="13" t="n"/>
      <c r="G298" s="14" t="n"/>
      <c r="H298" s="13" t="n"/>
      <c r="I298" s="16" t="n"/>
      <c r="J298" s="16" t="n"/>
      <c r="K298" s="13" t="n"/>
      <c r="L298" s="13" t="n"/>
      <c r="M298" s="14" t="n"/>
      <c r="N298" s="29">
        <f>IF(OR(B298="",G298=""),"",TODAY()-G298)</f>
        <v/>
      </c>
      <c r="O298" s="7">
        <f>IF(B298="","",IF(OR(H298="Rejected",H298="Withdrawn",H298="Accepted",H298="Offer"),"—",IF(M298&lt;&gt;"",IF(M298&lt;=TODAY(),"Follow up now","Scheduled"),IF(AND(H298="Applied",N(N298)&gt;=Settings!$C$9),"Follow up now",IF(H298="Saved","Apply","OK")))))</f>
        <v/>
      </c>
      <c r="P298" s="13" t="n"/>
      <c r="Q298" s="13" t="n"/>
    </row>
    <row r="299" hidden="1">
      <c r="B299" s="13" t="n"/>
      <c r="C299" s="13" t="n"/>
      <c r="D299" s="13" t="n"/>
      <c r="E299" s="13" t="n"/>
      <c r="F299" s="13" t="n"/>
      <c r="G299" s="14" t="n"/>
      <c r="H299" s="13" t="n"/>
      <c r="I299" s="16" t="n"/>
      <c r="J299" s="16" t="n"/>
      <c r="K299" s="13" t="n"/>
      <c r="L299" s="13" t="n"/>
      <c r="M299" s="14" t="n"/>
      <c r="N299" s="29">
        <f>IF(OR(B299="",G299=""),"",TODAY()-G299)</f>
        <v/>
      </c>
      <c r="O299" s="7">
        <f>IF(B299="","",IF(OR(H299="Rejected",H299="Withdrawn",H299="Accepted",H299="Offer"),"—",IF(M299&lt;&gt;"",IF(M299&lt;=TODAY(),"Follow up now","Scheduled"),IF(AND(H299="Applied",N(N299)&gt;=Settings!$C$9),"Follow up now",IF(H299="Saved","Apply","OK")))))</f>
        <v/>
      </c>
      <c r="P299" s="13" t="n"/>
      <c r="Q299" s="13" t="n"/>
    </row>
    <row r="300" hidden="1">
      <c r="B300" s="13" t="n"/>
      <c r="C300" s="13" t="n"/>
      <c r="D300" s="13" t="n"/>
      <c r="E300" s="13" t="n"/>
      <c r="F300" s="13" t="n"/>
      <c r="G300" s="14" t="n"/>
      <c r="H300" s="13" t="n"/>
      <c r="I300" s="16" t="n"/>
      <c r="J300" s="16" t="n"/>
      <c r="K300" s="13" t="n"/>
      <c r="L300" s="13" t="n"/>
      <c r="M300" s="14" t="n"/>
      <c r="N300" s="29">
        <f>IF(OR(B300="",G300=""),"",TODAY()-G300)</f>
        <v/>
      </c>
      <c r="O300" s="7">
        <f>IF(B300="","",IF(OR(H300="Rejected",H300="Withdrawn",H300="Accepted",H300="Offer"),"—",IF(M300&lt;&gt;"",IF(M300&lt;=TODAY(),"Follow up now","Scheduled"),IF(AND(H300="Applied",N(N300)&gt;=Settings!$C$9),"Follow up now",IF(H300="Saved","Apply","OK")))))</f>
        <v/>
      </c>
      <c r="P300" s="13" t="n"/>
      <c r="Q300" s="13" t="n"/>
    </row>
    <row r="301" hidden="1">
      <c r="B301" s="13" t="n"/>
      <c r="C301" s="13" t="n"/>
      <c r="D301" s="13" t="n"/>
      <c r="E301" s="13" t="n"/>
      <c r="F301" s="13" t="n"/>
      <c r="G301" s="14" t="n"/>
      <c r="H301" s="13" t="n"/>
      <c r="I301" s="16" t="n"/>
      <c r="J301" s="16" t="n"/>
      <c r="K301" s="13" t="n"/>
      <c r="L301" s="13" t="n"/>
      <c r="M301" s="14" t="n"/>
      <c r="N301" s="29">
        <f>IF(OR(B301="",G301=""),"",TODAY()-G301)</f>
        <v/>
      </c>
      <c r="O301" s="7">
        <f>IF(B301="","",IF(OR(H301="Rejected",H301="Withdrawn",H301="Accepted",H301="Offer"),"—",IF(M301&lt;&gt;"",IF(M301&lt;=TODAY(),"Follow up now","Scheduled"),IF(AND(H301="Applied",N(N301)&gt;=Settings!$C$9),"Follow up now",IF(H301="Saved","Apply","OK")))))</f>
        <v/>
      </c>
      <c r="P301" s="13" t="n"/>
      <c r="Q301" s="13" t="n"/>
    </row>
    <row r="302" hidden="1">
      <c r="B302" s="13" t="n"/>
      <c r="C302" s="13" t="n"/>
      <c r="D302" s="13" t="n"/>
      <c r="E302" s="13" t="n"/>
      <c r="F302" s="13" t="n"/>
      <c r="G302" s="14" t="n"/>
      <c r="H302" s="13" t="n"/>
      <c r="I302" s="16" t="n"/>
      <c r="J302" s="16" t="n"/>
      <c r="K302" s="13" t="n"/>
      <c r="L302" s="13" t="n"/>
      <c r="M302" s="14" t="n"/>
      <c r="N302" s="29">
        <f>IF(OR(B302="",G302=""),"",TODAY()-G302)</f>
        <v/>
      </c>
      <c r="O302" s="7">
        <f>IF(B302="","",IF(OR(H302="Rejected",H302="Withdrawn",H302="Accepted",H302="Offer"),"—",IF(M302&lt;&gt;"",IF(M302&lt;=TODAY(),"Follow up now","Scheduled"),IF(AND(H302="Applied",N(N302)&gt;=Settings!$C$9),"Follow up now",IF(H302="Saved","Apply","OK")))))</f>
        <v/>
      </c>
      <c r="P302" s="13" t="n"/>
      <c r="Q302" s="13" t="n"/>
    </row>
    <row r="303" hidden="1">
      <c r="B303" s="13" t="n"/>
      <c r="C303" s="13" t="n"/>
      <c r="D303" s="13" t="n"/>
      <c r="E303" s="13" t="n"/>
      <c r="F303" s="13" t="n"/>
      <c r="G303" s="14" t="n"/>
      <c r="H303" s="13" t="n"/>
      <c r="I303" s="16" t="n"/>
      <c r="J303" s="16" t="n"/>
      <c r="K303" s="13" t="n"/>
      <c r="L303" s="13" t="n"/>
      <c r="M303" s="14" t="n"/>
      <c r="N303" s="29">
        <f>IF(OR(B303="",G303=""),"",TODAY()-G303)</f>
        <v/>
      </c>
      <c r="O303" s="7">
        <f>IF(B303="","",IF(OR(H303="Rejected",H303="Withdrawn",H303="Accepted",H303="Offer"),"—",IF(M303&lt;&gt;"",IF(M303&lt;=TODAY(),"Follow up now","Scheduled"),IF(AND(H303="Applied",N(N303)&gt;=Settings!$C$9),"Follow up now",IF(H303="Saved","Apply","OK")))))</f>
        <v/>
      </c>
      <c r="P303" s="13" t="n"/>
      <c r="Q303" s="13" t="n"/>
    </row>
    <row r="304" hidden="1">
      <c r="B304" s="13" t="n"/>
      <c r="C304" s="13" t="n"/>
      <c r="D304" s="13" t="n"/>
      <c r="E304" s="13" t="n"/>
      <c r="F304" s="13" t="n"/>
      <c r="G304" s="14" t="n"/>
      <c r="H304" s="13" t="n"/>
      <c r="I304" s="16" t="n"/>
      <c r="J304" s="16" t="n"/>
      <c r="K304" s="13" t="n"/>
      <c r="L304" s="13" t="n"/>
      <c r="M304" s="14" t="n"/>
      <c r="N304" s="29">
        <f>IF(OR(B304="",G304=""),"",TODAY()-G304)</f>
        <v/>
      </c>
      <c r="O304" s="7">
        <f>IF(B304="","",IF(OR(H304="Rejected",H304="Withdrawn",H304="Accepted",H304="Offer"),"—",IF(M304&lt;&gt;"",IF(M304&lt;=TODAY(),"Follow up now","Scheduled"),IF(AND(H304="Applied",N(N304)&gt;=Settings!$C$9),"Follow up now",IF(H304="Saved","Apply","OK")))))</f>
        <v/>
      </c>
      <c r="P304" s="13" t="n"/>
      <c r="Q304" s="13" t="n"/>
    </row>
    <row r="305" hidden="1">
      <c r="B305" s="13" t="n"/>
      <c r="C305" s="13" t="n"/>
      <c r="D305" s="13" t="n"/>
      <c r="E305" s="13" t="n"/>
      <c r="F305" s="13" t="n"/>
      <c r="G305" s="14" t="n"/>
      <c r="H305" s="13" t="n"/>
      <c r="I305" s="16" t="n"/>
      <c r="J305" s="16" t="n"/>
      <c r="K305" s="13" t="n"/>
      <c r="L305" s="13" t="n"/>
      <c r="M305" s="14" t="n"/>
      <c r="N305" s="29">
        <f>IF(OR(B305="",G305=""),"",TODAY()-G305)</f>
        <v/>
      </c>
      <c r="O305" s="7">
        <f>IF(B305="","",IF(OR(H305="Rejected",H305="Withdrawn",H305="Accepted",H305="Offer"),"—",IF(M305&lt;&gt;"",IF(M305&lt;=TODAY(),"Follow up now","Scheduled"),IF(AND(H305="Applied",N(N305)&gt;=Settings!$C$9),"Follow up now",IF(H305="Saved","Apply","OK")))))</f>
        <v/>
      </c>
      <c r="P305" s="13" t="n"/>
      <c r="Q305" s="13" t="n"/>
    </row>
    <row r="306" hidden="1">
      <c r="B306" s="13" t="n"/>
      <c r="C306" s="13" t="n"/>
      <c r="D306" s="13" t="n"/>
      <c r="E306" s="13" t="n"/>
      <c r="F306" s="13" t="n"/>
      <c r="G306" s="14" t="n"/>
      <c r="H306" s="13" t="n"/>
      <c r="I306" s="16" t="n"/>
      <c r="J306" s="16" t="n"/>
      <c r="K306" s="13" t="n"/>
      <c r="L306" s="13" t="n"/>
      <c r="M306" s="14" t="n"/>
      <c r="N306" s="29">
        <f>IF(OR(B306="",G306=""),"",TODAY()-G306)</f>
        <v/>
      </c>
      <c r="O306" s="7">
        <f>IF(B306="","",IF(OR(H306="Rejected",H306="Withdrawn",H306="Accepted",H306="Offer"),"—",IF(M306&lt;&gt;"",IF(M306&lt;=TODAY(),"Follow up now","Scheduled"),IF(AND(H306="Applied",N(N306)&gt;=Settings!$C$9),"Follow up now",IF(H306="Saved","Apply","OK")))))</f>
        <v/>
      </c>
      <c r="P306" s="13" t="n"/>
      <c r="Q306" s="13" t="n"/>
    </row>
  </sheetData>
  <conditionalFormatting sqref="O7:O306">
    <cfRule type="cellIs" priority="1" operator="equal" dxfId="0">
      <formula>"Follow up now"</formula>
    </cfRule>
    <cfRule type="cellIs" priority="2" operator="equal" dxfId="1">
      <formula>"Apply"</formula>
    </cfRule>
  </conditionalFormatting>
  <conditionalFormatting sqref="B7:Q306">
    <cfRule type="expression" priority="3" dxfId="2">
      <formula>$H7="Offer"</formula>
    </cfRule>
    <cfRule type="expression" priority="4" dxfId="3">
      <formula>$H7="Accepted"</formula>
    </cfRule>
    <cfRule type="expression" priority="5" dxfId="4">
      <formula>$H7="Rejected"</formula>
    </cfRule>
    <cfRule type="expression" priority="6" dxfId="4">
      <formula>$H7="Ghosted"</formula>
    </cfRule>
  </conditionalFormatting>
  <dataValidations count="3">
    <dataValidation sqref="F7:F306" showDropDown="0" showInputMessage="0" showErrorMessage="0" allowBlank="1" type="list">
      <formula1>=Settings!$F$13:$F$24</formula1>
    </dataValidation>
    <dataValidation sqref="H7:H306" showDropDown="0" showInputMessage="0" showErrorMessage="0" allowBlank="1" type="list">
      <formula1>=Settings!$E$13:$E$22</formula1>
    </dataValidation>
    <dataValidation sqref="P7:P306" showDropDown="0" showInputMessage="0" showErrorMessage="0" allowBlank="1" type="list">
      <formula1>"1,2,3,4,5"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06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18" customWidth="1" min="3" max="3"/>
    <col width="16" customWidth="1" min="4" max="4"/>
    <col width="20" customWidth="1" min="5" max="5"/>
    <col width="12" customWidth="1" min="6" max="6"/>
    <col width="34" customWidth="1" min="7" max="7"/>
    <col width="12" customWidth="1" min="8" max="8"/>
    <col width="12" customWidth="1" min="9" max="9"/>
    <col width="30" customWidth="1" min="10" max="10"/>
  </cols>
  <sheetData>
    <row r="1"/>
    <row r="2">
      <c r="B2" s="1" t="inlineStr">
        <is>
          <t>Interviews  (Free Lite)</t>
        </is>
      </c>
    </row>
    <row r="3">
      <c r="B3" s="2" t="inlineStr">
        <is>
          <t>Every conversation, with prep and follow-up</t>
        </is>
      </c>
    </row>
    <row r="4">
      <c r="B4" s="11" t="inlineStr">
        <is>
          <t>EXAMPLE DATA — select the yellow example rows, press Delete, then enter your own</t>
        </is>
      </c>
    </row>
    <row r="5"/>
    <row r="6" ht="32" customHeight="1">
      <c r="B6" s="28" t="inlineStr">
        <is>
          <t>Date</t>
        </is>
      </c>
      <c r="C6" s="28" t="inlineStr">
        <is>
          <t>Company</t>
        </is>
      </c>
      <c r="D6" s="28" t="inlineStr">
        <is>
          <t>Stage</t>
        </is>
      </c>
      <c r="E6" s="28" t="inlineStr">
        <is>
          <t>Interviewer(s)</t>
        </is>
      </c>
      <c r="F6" s="28" t="inlineStr">
        <is>
          <t>Format</t>
        </is>
      </c>
      <c r="G6" s="28" t="inlineStr">
        <is>
          <t>Questions asked</t>
        </is>
      </c>
      <c r="H6" s="28" t="inlineStr">
        <is>
          <t>How it went (1-5)</t>
        </is>
      </c>
      <c r="I6" s="28" t="inlineStr">
        <is>
          <t>Thank-you sent</t>
        </is>
      </c>
      <c r="J6" s="28" t="inlineStr">
        <is>
          <t>Notes</t>
        </is>
      </c>
    </row>
    <row r="7">
      <c r="B7" s="14" t="n">
        <v>46246</v>
      </c>
      <c r="C7" s="13" t="inlineStr">
        <is>
          <t>Bluepeak Studio</t>
        </is>
      </c>
      <c r="D7" s="13" t="inlineStr">
        <is>
          <t>Recruiter screen</t>
        </is>
      </c>
      <c r="E7" s="13" t="inlineStr">
        <is>
          <t>Sam</t>
        </is>
      </c>
      <c r="F7" s="13" t="inlineStr">
        <is>
          <t>Phone</t>
        </is>
      </c>
      <c r="G7" s="13" t="inlineStr">
        <is>
          <t>Why this company? Salary range?</t>
        </is>
      </c>
      <c r="H7" s="13" t="n">
        <v>4</v>
      </c>
      <c r="I7" s="13" t="inlineStr">
        <is>
          <t>Yes</t>
        </is>
      </c>
      <c r="J7" s="13" t="n"/>
    </row>
    <row r="8">
      <c r="B8" s="14" t="n">
        <v>46254</v>
      </c>
      <c r="C8" s="13" t="inlineStr">
        <is>
          <t>Bluepeak Studio</t>
        </is>
      </c>
      <c r="D8" s="13" t="inlineStr">
        <is>
          <t>Hiring manager</t>
        </is>
      </c>
      <c r="E8" s="13" t="inlineStr">
        <is>
          <t>Lee</t>
        </is>
      </c>
      <c r="F8" s="13" t="inlineStr">
        <is>
          <t>Video</t>
        </is>
      </c>
      <c r="G8" s="13" t="inlineStr">
        <is>
          <t>Walk through a recent project</t>
        </is>
      </c>
      <c r="H8" s="13" t="n">
        <v>4</v>
      </c>
      <c r="I8" s="13" t="inlineStr">
        <is>
          <t>Yes</t>
        </is>
      </c>
      <c r="J8" s="13" t="n"/>
    </row>
    <row r="9">
      <c r="B9" s="14" t="n">
        <v>46260</v>
      </c>
      <c r="C9" s="13" t="inlineStr">
        <is>
          <t>Orbit Health</t>
        </is>
      </c>
      <c r="D9" s="13" t="inlineStr">
        <is>
          <t>Recruiter screen</t>
        </is>
      </c>
      <c r="E9" s="13" t="inlineStr">
        <is>
          <t>Priya</t>
        </is>
      </c>
      <c r="F9" s="13" t="inlineStr">
        <is>
          <t>Video</t>
        </is>
      </c>
      <c r="G9" s="13" t="inlineStr">
        <is>
          <t>Availability, remote preference</t>
        </is>
      </c>
      <c r="H9" s="13" t="n">
        <v>3</v>
      </c>
      <c r="I9" s="13" t="inlineStr">
        <is>
          <t>Yes</t>
        </is>
      </c>
      <c r="J9" s="13" t="n"/>
    </row>
    <row r="10">
      <c r="B10" s="14" t="n">
        <v>46268</v>
      </c>
      <c r="C10" s="13" t="inlineStr">
        <is>
          <t>Lumen Analytics</t>
        </is>
      </c>
      <c r="D10" s="13" t="inlineStr">
        <is>
          <t>Technical / case</t>
        </is>
      </c>
      <c r="E10" s="13" t="inlineStr">
        <is>
          <t>Panel</t>
        </is>
      </c>
      <c r="F10" s="13" t="inlineStr">
        <is>
          <t>Video</t>
        </is>
      </c>
      <c r="G10" s="13" t="inlineStr">
        <is>
          <t>Redesign an onboarding flow</t>
        </is>
      </c>
      <c r="H10" s="13" t="n">
        <v>5</v>
      </c>
      <c r="I10" s="13" t="inlineStr">
        <is>
          <t>Yes</t>
        </is>
      </c>
      <c r="J10" s="13" t="n"/>
    </row>
    <row r="11">
      <c r="B11" s="14" t="n"/>
      <c r="C11" s="13" t="n"/>
      <c r="D11" s="13" t="n"/>
      <c r="E11" s="13" t="n"/>
      <c r="F11" s="13" t="n"/>
      <c r="G11" s="13" t="n"/>
      <c r="H11" s="13" t="n"/>
      <c r="I11" s="13" t="n"/>
      <c r="J11" s="13" t="n"/>
    </row>
    <row r="12">
      <c r="B12" s="14" t="n"/>
      <c r="C12" s="13" t="n"/>
      <c r="D12" s="13" t="n"/>
      <c r="E12" s="13" t="n"/>
      <c r="F12" s="13" t="n"/>
      <c r="G12" s="13" t="n"/>
      <c r="H12" s="13" t="n"/>
      <c r="I12" s="13" t="n"/>
      <c r="J12" s="13" t="n"/>
    </row>
    <row r="13">
      <c r="B13" s="14" t="n"/>
      <c r="C13" s="13" t="n"/>
      <c r="D13" s="13" t="n"/>
      <c r="E13" s="13" t="n"/>
      <c r="F13" s="13" t="n"/>
      <c r="G13" s="13" t="n"/>
      <c r="H13" s="13" t="n"/>
      <c r="I13" s="13" t="n"/>
      <c r="J13" s="13" t="n"/>
    </row>
    <row r="14">
      <c r="B14" s="14" t="n"/>
      <c r="C14" s="13" t="n"/>
      <c r="D14" s="13" t="n"/>
      <c r="E14" s="13" t="n"/>
      <c r="F14" s="13" t="n"/>
      <c r="G14" s="13" t="n"/>
      <c r="H14" s="13" t="n"/>
      <c r="I14" s="13" t="n"/>
      <c r="J14" s="13" t="n"/>
    </row>
    <row r="15">
      <c r="B15" s="14" t="n"/>
      <c r="C15" s="13" t="n"/>
      <c r="D15" s="13" t="n"/>
      <c r="E15" s="13" t="n"/>
      <c r="F15" s="13" t="n"/>
      <c r="G15" s="13" t="n"/>
      <c r="H15" s="13" t="n"/>
      <c r="I15" s="13" t="n"/>
      <c r="J15" s="13" t="n"/>
    </row>
    <row r="16">
      <c r="B16" s="14" t="n"/>
      <c r="C16" s="13" t="n"/>
      <c r="D16" s="13" t="n"/>
      <c r="E16" s="13" t="n"/>
      <c r="F16" s="13" t="n"/>
      <c r="G16" s="13" t="n"/>
      <c r="H16" s="13" t="n"/>
      <c r="I16" s="13" t="n"/>
      <c r="J16" s="13" t="n"/>
    </row>
    <row r="17">
      <c r="B17" s="14" t="n"/>
      <c r="C17" s="13" t="n"/>
      <c r="D17" s="13" t="n"/>
      <c r="E17" s="13" t="n"/>
      <c r="F17" s="13" t="n"/>
      <c r="G17" s="13" t="n"/>
      <c r="H17" s="13" t="n"/>
      <c r="I17" s="13" t="n"/>
      <c r="J17" s="13" t="n"/>
    </row>
    <row r="18">
      <c r="B18" s="14" t="n"/>
      <c r="C18" s="13" t="n"/>
      <c r="D18" s="13" t="n"/>
      <c r="E18" s="13" t="n"/>
      <c r="F18" s="13" t="n"/>
      <c r="G18" s="13" t="n"/>
      <c r="H18" s="13" t="n"/>
      <c r="I18" s="13" t="n"/>
      <c r="J18" s="13" t="n"/>
    </row>
    <row r="19">
      <c r="B19" s="14" t="n"/>
      <c r="C19" s="13" t="n"/>
      <c r="D19" s="13" t="n"/>
      <c r="E19" s="13" t="n"/>
      <c r="F19" s="13" t="n"/>
      <c r="G19" s="13" t="n"/>
      <c r="H19" s="13" t="n"/>
      <c r="I19" s="13" t="n"/>
      <c r="J19" s="13" t="n"/>
    </row>
    <row r="20">
      <c r="B20" s="14" t="n"/>
      <c r="C20" s="13" t="n"/>
      <c r="D20" s="13" t="n"/>
      <c r="E20" s="13" t="n"/>
      <c r="F20" s="13" t="n"/>
      <c r="G20" s="13" t="n"/>
      <c r="H20" s="13" t="n"/>
      <c r="I20" s="13" t="n"/>
      <c r="J20" s="13" t="n"/>
    </row>
    <row r="21">
      <c r="B21" s="14" t="n"/>
      <c r="C21" s="13" t="n"/>
      <c r="D21" s="13" t="n"/>
      <c r="E21" s="13" t="n"/>
      <c r="F21" s="13" t="n"/>
      <c r="G21" s="13" t="n"/>
      <c r="H21" s="13" t="n"/>
      <c r="I21" s="13" t="n"/>
      <c r="J21" s="13" t="n"/>
    </row>
    <row r="22">
      <c r="B22" s="14" t="n"/>
      <c r="C22" s="13" t="n"/>
      <c r="D22" s="13" t="n"/>
      <c r="E22" s="13" t="n"/>
      <c r="F22" s="13" t="n"/>
      <c r="G22" s="13" t="n"/>
      <c r="H22" s="13" t="n"/>
      <c r="I22" s="13" t="n"/>
      <c r="J22" s="13" t="n"/>
    </row>
    <row r="23">
      <c r="B23" s="14" t="n"/>
      <c r="C23" s="13" t="n"/>
      <c r="D23" s="13" t="n"/>
      <c r="E23" s="13" t="n"/>
      <c r="F23" s="13" t="n"/>
      <c r="G23" s="13" t="n"/>
      <c r="H23" s="13" t="n"/>
      <c r="I23" s="13" t="n"/>
      <c r="J23" s="13" t="n"/>
    </row>
    <row r="24">
      <c r="B24" s="14" t="n"/>
      <c r="C24" s="13" t="n"/>
      <c r="D24" s="13" t="n"/>
      <c r="E24" s="13" t="n"/>
      <c r="F24" s="13" t="n"/>
      <c r="G24" s="13" t="n"/>
      <c r="H24" s="13" t="n"/>
      <c r="I24" s="13" t="n"/>
      <c r="J24" s="13" t="n"/>
    </row>
    <row r="25">
      <c r="B25" s="14" t="n"/>
      <c r="C25" s="13" t="n"/>
      <c r="D25" s="13" t="n"/>
      <c r="E25" s="13" t="n"/>
      <c r="F25" s="13" t="n"/>
      <c r="G25" s="13" t="n"/>
      <c r="H25" s="13" t="n"/>
      <c r="I25" s="13" t="n"/>
      <c r="J25" s="13" t="n"/>
    </row>
    <row r="26">
      <c r="B26" s="14" t="n"/>
      <c r="C26" s="13" t="n"/>
      <c r="D26" s="13" t="n"/>
      <c r="E26" s="13" t="n"/>
      <c r="F26" s="13" t="n"/>
      <c r="G26" s="13" t="n"/>
      <c r="H26" s="13" t="n"/>
      <c r="I26" s="13" t="n"/>
      <c r="J26" s="13" t="n"/>
    </row>
    <row r="27">
      <c r="B27" s="14" t="n"/>
      <c r="C27" s="13" t="n"/>
      <c r="D27" s="13" t="n"/>
      <c r="E27" s="13" t="n"/>
      <c r="F27" s="13" t="n"/>
      <c r="G27" s="13" t="n"/>
      <c r="H27" s="13" t="n"/>
      <c r="I27" s="13" t="n"/>
      <c r="J27" s="13" t="n"/>
    </row>
    <row r="28">
      <c r="B28" s="14" t="n"/>
      <c r="C28" s="13" t="n"/>
      <c r="D28" s="13" t="n"/>
      <c r="E28" s="13" t="n"/>
      <c r="F28" s="13" t="n"/>
      <c r="G28" s="13" t="n"/>
      <c r="H28" s="13" t="n"/>
      <c r="I28" s="13" t="n"/>
      <c r="J28" s="13" t="n"/>
    </row>
    <row r="29">
      <c r="B29" s="14" t="n"/>
      <c r="C29" s="13" t="n"/>
      <c r="D29" s="13" t="n"/>
      <c r="E29" s="13" t="n"/>
      <c r="F29" s="13" t="n"/>
      <c r="G29" s="13" t="n"/>
      <c r="H29" s="13" t="n"/>
      <c r="I29" s="13" t="n"/>
      <c r="J29" s="13" t="n"/>
    </row>
    <row r="30">
      <c r="B30" s="14" t="n"/>
      <c r="C30" s="13" t="n"/>
      <c r="D30" s="13" t="n"/>
      <c r="E30" s="13" t="n"/>
      <c r="F30" s="13" t="n"/>
      <c r="G30" s="13" t="n"/>
      <c r="H30" s="13" t="n"/>
      <c r="I30" s="13" t="n"/>
      <c r="J30" s="13" t="n"/>
    </row>
    <row r="31">
      <c r="B31" s="14" t="n"/>
      <c r="C31" s="13" t="n"/>
      <c r="D31" s="13" t="n"/>
      <c r="E31" s="13" t="n"/>
      <c r="F31" s="13" t="n"/>
      <c r="G31" s="13" t="n"/>
      <c r="H31" s="13" t="n"/>
      <c r="I31" s="13" t="n"/>
      <c r="J31" s="13" t="n"/>
    </row>
    <row r="32">
      <c r="B32" s="14" t="n"/>
      <c r="C32" s="13" t="n"/>
      <c r="D32" s="13" t="n"/>
      <c r="E32" s="13" t="n"/>
      <c r="F32" s="13" t="n"/>
      <c r="G32" s="13" t="n"/>
      <c r="H32" s="13" t="n"/>
      <c r="I32" s="13" t="n"/>
      <c r="J32" s="13" t="n"/>
    </row>
    <row r="33">
      <c r="B33" s="14" t="n"/>
      <c r="C33" s="13" t="n"/>
      <c r="D33" s="13" t="n"/>
      <c r="E33" s="13" t="n"/>
      <c r="F33" s="13" t="n"/>
      <c r="G33" s="13" t="n"/>
      <c r="H33" s="13" t="n"/>
      <c r="I33" s="13" t="n"/>
      <c r="J33" s="13" t="n"/>
    </row>
    <row r="34">
      <c r="B34" s="14" t="n"/>
      <c r="C34" s="13" t="n"/>
      <c r="D34" s="13" t="n"/>
      <c r="E34" s="13" t="n"/>
      <c r="F34" s="13" t="n"/>
      <c r="G34" s="13" t="n"/>
      <c r="H34" s="13" t="n"/>
      <c r="I34" s="13" t="n"/>
      <c r="J34" s="13" t="n"/>
    </row>
    <row r="35">
      <c r="B35" s="14" t="n"/>
      <c r="C35" s="13" t="n"/>
      <c r="D35" s="13" t="n"/>
      <c r="E35" s="13" t="n"/>
      <c r="F35" s="13" t="n"/>
      <c r="G35" s="13" t="n"/>
      <c r="H35" s="13" t="n"/>
      <c r="I35" s="13" t="n"/>
      <c r="J35" s="13" t="n"/>
    </row>
    <row r="36">
      <c r="B36" s="14" t="n"/>
      <c r="C36" s="13" t="n"/>
      <c r="D36" s="13" t="n"/>
      <c r="E36" s="13" t="n"/>
      <c r="F36" s="13" t="n"/>
      <c r="G36" s="13" t="n"/>
      <c r="H36" s="13" t="n"/>
      <c r="I36" s="13" t="n"/>
      <c r="J36" s="13" t="n"/>
    </row>
    <row r="37">
      <c r="B37" s="14" t="n"/>
      <c r="C37" s="13" t="n"/>
      <c r="D37" s="13" t="n"/>
      <c r="E37" s="13" t="n"/>
      <c r="F37" s="13" t="n"/>
      <c r="G37" s="13" t="n"/>
      <c r="H37" s="13" t="n"/>
      <c r="I37" s="13" t="n"/>
      <c r="J37" s="13" t="n"/>
    </row>
    <row r="38">
      <c r="B38" s="14" t="n"/>
      <c r="C38" s="13" t="n"/>
      <c r="D38" s="13" t="n"/>
      <c r="E38" s="13" t="n"/>
      <c r="F38" s="13" t="n"/>
      <c r="G38" s="13" t="n"/>
      <c r="H38" s="13" t="n"/>
      <c r="I38" s="13" t="n"/>
      <c r="J38" s="13" t="n"/>
    </row>
    <row r="39">
      <c r="B39" s="14" t="n"/>
      <c r="C39" s="13" t="n"/>
      <c r="D39" s="13" t="n"/>
      <c r="E39" s="13" t="n"/>
      <c r="F39" s="13" t="n"/>
      <c r="G39" s="13" t="n"/>
      <c r="H39" s="13" t="n"/>
      <c r="I39" s="13" t="n"/>
      <c r="J39" s="13" t="n"/>
    </row>
    <row r="40">
      <c r="B40" s="14" t="n"/>
      <c r="C40" s="13" t="n"/>
      <c r="D40" s="13" t="n"/>
      <c r="E40" s="13" t="n"/>
      <c r="F40" s="13" t="n"/>
      <c r="G40" s="13" t="n"/>
      <c r="H40" s="13" t="n"/>
      <c r="I40" s="13" t="n"/>
      <c r="J40" s="13" t="n"/>
    </row>
    <row r="41">
      <c r="B41" s="14" t="n"/>
      <c r="C41" s="13" t="n"/>
      <c r="D41" s="13" t="n"/>
      <c r="E41" s="13" t="n"/>
      <c r="F41" s="13" t="n"/>
      <c r="G41" s="13" t="n"/>
      <c r="H41" s="13" t="n"/>
      <c r="I41" s="13" t="n"/>
      <c r="J41" s="13" t="n"/>
    </row>
    <row r="42">
      <c r="B42" s="14" t="n"/>
      <c r="C42" s="13" t="n"/>
      <c r="D42" s="13" t="n"/>
      <c r="E42" s="13" t="n"/>
      <c r="F42" s="13" t="n"/>
      <c r="G42" s="13" t="n"/>
      <c r="H42" s="13" t="n"/>
      <c r="I42" s="13" t="n"/>
      <c r="J42" s="13" t="n"/>
    </row>
    <row r="43">
      <c r="B43" s="14" t="n"/>
      <c r="C43" s="13" t="n"/>
      <c r="D43" s="13" t="n"/>
      <c r="E43" s="13" t="n"/>
      <c r="F43" s="13" t="n"/>
      <c r="G43" s="13" t="n"/>
      <c r="H43" s="13" t="n"/>
      <c r="I43" s="13" t="n"/>
      <c r="J43" s="13" t="n"/>
    </row>
    <row r="44">
      <c r="B44" s="14" t="n"/>
      <c r="C44" s="13" t="n"/>
      <c r="D44" s="13" t="n"/>
      <c r="E44" s="13" t="n"/>
      <c r="F44" s="13" t="n"/>
      <c r="G44" s="13" t="n"/>
      <c r="H44" s="13" t="n"/>
      <c r="I44" s="13" t="n"/>
      <c r="J44" s="13" t="n"/>
    </row>
    <row r="45">
      <c r="B45" s="14" t="n"/>
      <c r="C45" s="13" t="n"/>
      <c r="D45" s="13" t="n"/>
      <c r="E45" s="13" t="n"/>
      <c r="F45" s="13" t="n"/>
      <c r="G45" s="13" t="n"/>
      <c r="H45" s="13" t="n"/>
      <c r="I45" s="13" t="n"/>
      <c r="J45" s="13" t="n"/>
    </row>
    <row r="46">
      <c r="B46" s="14" t="n"/>
      <c r="C46" s="13" t="n"/>
      <c r="D46" s="13" t="n"/>
      <c r="E46" s="13" t="n"/>
      <c r="F46" s="13" t="n"/>
      <c r="G46" s="13" t="n"/>
      <c r="H46" s="13" t="n"/>
      <c r="I46" s="13" t="n"/>
      <c r="J46" s="13" t="n"/>
    </row>
    <row r="47">
      <c r="B47" s="14" t="n"/>
      <c r="C47" s="13" t="n"/>
      <c r="D47" s="13" t="n"/>
      <c r="E47" s="13" t="n"/>
      <c r="F47" s="13" t="n"/>
      <c r="G47" s="13" t="n"/>
      <c r="H47" s="13" t="n"/>
      <c r="I47" s="13" t="n"/>
      <c r="J47" s="13" t="n"/>
    </row>
    <row r="48">
      <c r="B48" s="14" t="n"/>
      <c r="C48" s="13" t="n"/>
      <c r="D48" s="13" t="n"/>
      <c r="E48" s="13" t="n"/>
      <c r="F48" s="13" t="n"/>
      <c r="G48" s="13" t="n"/>
      <c r="H48" s="13" t="n"/>
      <c r="I48" s="13" t="n"/>
      <c r="J48" s="13" t="n"/>
    </row>
    <row r="49">
      <c r="B49" s="14" t="n"/>
      <c r="C49" s="13" t="n"/>
      <c r="D49" s="13" t="n"/>
      <c r="E49" s="13" t="n"/>
      <c r="F49" s="13" t="n"/>
      <c r="G49" s="13" t="n"/>
      <c r="H49" s="13" t="n"/>
      <c r="I49" s="13" t="n"/>
      <c r="J49" s="13" t="n"/>
    </row>
    <row r="50">
      <c r="B50" s="14" t="n"/>
      <c r="C50" s="13" t="n"/>
      <c r="D50" s="13" t="n"/>
      <c r="E50" s="13" t="n"/>
      <c r="F50" s="13" t="n"/>
      <c r="G50" s="13" t="n"/>
      <c r="H50" s="13" t="n"/>
      <c r="I50" s="13" t="n"/>
      <c r="J50" s="13" t="n"/>
    </row>
    <row r="51">
      <c r="B51" s="14" t="n"/>
      <c r="C51" s="13" t="n"/>
      <c r="D51" s="13" t="n"/>
      <c r="E51" s="13" t="n"/>
      <c r="F51" s="13" t="n"/>
      <c r="G51" s="13" t="n"/>
      <c r="H51" s="13" t="n"/>
      <c r="I51" s="13" t="n"/>
      <c r="J51" s="13" t="n"/>
    </row>
    <row r="52">
      <c r="B52" s="14" t="n"/>
      <c r="C52" s="13" t="n"/>
      <c r="D52" s="13" t="n"/>
      <c r="E52" s="13" t="n"/>
      <c r="F52" s="13" t="n"/>
      <c r="G52" s="13" t="n"/>
      <c r="H52" s="13" t="n"/>
      <c r="I52" s="13" t="n"/>
      <c r="J52" s="13" t="n"/>
    </row>
    <row r="53">
      <c r="B53" s="14" t="n"/>
      <c r="C53" s="13" t="n"/>
      <c r="D53" s="13" t="n"/>
      <c r="E53" s="13" t="n"/>
      <c r="F53" s="13" t="n"/>
      <c r="G53" s="13" t="n"/>
      <c r="H53" s="13" t="n"/>
      <c r="I53" s="13" t="n"/>
      <c r="J53" s="13" t="n"/>
    </row>
    <row r="54">
      <c r="B54" s="14" t="n"/>
      <c r="C54" s="13" t="n"/>
      <c r="D54" s="13" t="n"/>
      <c r="E54" s="13" t="n"/>
      <c r="F54" s="13" t="n"/>
      <c r="G54" s="13" t="n"/>
      <c r="H54" s="13" t="n"/>
      <c r="I54" s="13" t="n"/>
      <c r="J54" s="13" t="n"/>
    </row>
    <row r="55">
      <c r="B55" s="14" t="n"/>
      <c r="C55" s="13" t="n"/>
      <c r="D55" s="13" t="n"/>
      <c r="E55" s="13" t="n"/>
      <c r="F55" s="13" t="n"/>
      <c r="G55" s="13" t="n"/>
      <c r="H55" s="13" t="n"/>
      <c r="I55" s="13" t="n"/>
      <c r="J55" s="13" t="n"/>
    </row>
    <row r="56">
      <c r="B56" s="14" t="n"/>
      <c r="C56" s="13" t="n"/>
      <c r="D56" s="13" t="n"/>
      <c r="E56" s="13" t="n"/>
      <c r="F56" s="13" t="n"/>
      <c r="G56" s="13" t="n"/>
      <c r="H56" s="13" t="n"/>
      <c r="I56" s="13" t="n"/>
      <c r="J56" s="13" t="n"/>
    </row>
    <row r="57">
      <c r="B57" s="14" t="n"/>
      <c r="C57" s="13" t="n"/>
      <c r="D57" s="13" t="n"/>
      <c r="E57" s="13" t="n"/>
      <c r="F57" s="13" t="n"/>
      <c r="G57" s="13" t="n"/>
      <c r="H57" s="13" t="n"/>
      <c r="I57" s="13" t="n"/>
      <c r="J57" s="13" t="n"/>
    </row>
    <row r="58">
      <c r="B58" s="14" t="n"/>
      <c r="C58" s="13" t="n"/>
      <c r="D58" s="13" t="n"/>
      <c r="E58" s="13" t="n"/>
      <c r="F58" s="13" t="n"/>
      <c r="G58" s="13" t="n"/>
      <c r="H58" s="13" t="n"/>
      <c r="I58" s="13" t="n"/>
      <c r="J58" s="13" t="n"/>
    </row>
    <row r="59">
      <c r="B59" s="14" t="n"/>
      <c r="C59" s="13" t="n"/>
      <c r="D59" s="13" t="n"/>
      <c r="E59" s="13" t="n"/>
      <c r="F59" s="13" t="n"/>
      <c r="G59" s="13" t="n"/>
      <c r="H59" s="13" t="n"/>
      <c r="I59" s="13" t="n"/>
      <c r="J59" s="13" t="n"/>
    </row>
    <row r="60">
      <c r="B60" s="14" t="n"/>
      <c r="C60" s="13" t="n"/>
      <c r="D60" s="13" t="n"/>
      <c r="E60" s="13" t="n"/>
      <c r="F60" s="13" t="n"/>
      <c r="G60" s="13" t="n"/>
      <c r="H60" s="13" t="n"/>
      <c r="I60" s="13" t="n"/>
      <c r="J60" s="13" t="n"/>
    </row>
    <row r="61">
      <c r="B61" s="14" t="n"/>
      <c r="C61" s="13" t="n"/>
      <c r="D61" s="13" t="n"/>
      <c r="E61" s="13" t="n"/>
      <c r="F61" s="13" t="n"/>
      <c r="G61" s="13" t="n"/>
      <c r="H61" s="13" t="n"/>
      <c r="I61" s="13" t="n"/>
      <c r="J61" s="13" t="n"/>
    </row>
    <row r="62">
      <c r="B62" s="14" t="n"/>
      <c r="C62" s="13" t="n"/>
      <c r="D62" s="13" t="n"/>
      <c r="E62" s="13" t="n"/>
      <c r="F62" s="13" t="n"/>
      <c r="G62" s="13" t="n"/>
      <c r="H62" s="13" t="n"/>
      <c r="I62" s="13" t="n"/>
      <c r="J62" s="13" t="n"/>
    </row>
    <row r="63">
      <c r="B63" s="14" t="n"/>
      <c r="C63" s="13" t="n"/>
      <c r="D63" s="13" t="n"/>
      <c r="E63" s="13" t="n"/>
      <c r="F63" s="13" t="n"/>
      <c r="G63" s="13" t="n"/>
      <c r="H63" s="13" t="n"/>
      <c r="I63" s="13" t="n"/>
      <c r="J63" s="13" t="n"/>
    </row>
    <row r="64">
      <c r="B64" s="14" t="n"/>
      <c r="C64" s="13" t="n"/>
      <c r="D64" s="13" t="n"/>
      <c r="E64" s="13" t="n"/>
      <c r="F64" s="13" t="n"/>
      <c r="G64" s="13" t="n"/>
      <c r="H64" s="13" t="n"/>
      <c r="I64" s="13" t="n"/>
      <c r="J64" s="13" t="n"/>
    </row>
    <row r="65">
      <c r="B65" s="14" t="n"/>
      <c r="C65" s="13" t="n"/>
      <c r="D65" s="13" t="n"/>
      <c r="E65" s="13" t="n"/>
      <c r="F65" s="13" t="n"/>
      <c r="G65" s="13" t="n"/>
      <c r="H65" s="13" t="n"/>
      <c r="I65" s="13" t="n"/>
      <c r="J65" s="13" t="n"/>
    </row>
    <row r="66">
      <c r="B66" s="14" t="n"/>
      <c r="C66" s="13" t="n"/>
      <c r="D66" s="13" t="n"/>
      <c r="E66" s="13" t="n"/>
      <c r="F66" s="13" t="n"/>
      <c r="G66" s="13" t="n"/>
      <c r="H66" s="13" t="n"/>
      <c r="I66" s="13" t="n"/>
      <c r="J66" s="13" t="n"/>
    </row>
    <row r="67">
      <c r="B67" s="14" t="n"/>
      <c r="C67" s="13" t="n"/>
      <c r="D67" s="13" t="n"/>
      <c r="E67" s="13" t="n"/>
      <c r="F67" s="13" t="n"/>
      <c r="G67" s="13" t="n"/>
      <c r="H67" s="13" t="n"/>
      <c r="I67" s="13" t="n"/>
      <c r="J67" s="13" t="n"/>
    </row>
    <row r="68">
      <c r="B68" s="14" t="n"/>
      <c r="C68" s="13" t="n"/>
      <c r="D68" s="13" t="n"/>
      <c r="E68" s="13" t="n"/>
      <c r="F68" s="13" t="n"/>
      <c r="G68" s="13" t="n"/>
      <c r="H68" s="13" t="n"/>
      <c r="I68" s="13" t="n"/>
      <c r="J68" s="13" t="n"/>
    </row>
    <row r="69">
      <c r="B69" s="14" t="n"/>
      <c r="C69" s="13" t="n"/>
      <c r="D69" s="13" t="n"/>
      <c r="E69" s="13" t="n"/>
      <c r="F69" s="13" t="n"/>
      <c r="G69" s="13" t="n"/>
      <c r="H69" s="13" t="n"/>
      <c r="I69" s="13" t="n"/>
      <c r="J69" s="13" t="n"/>
    </row>
    <row r="70">
      <c r="B70" s="14" t="n"/>
      <c r="C70" s="13" t="n"/>
      <c r="D70" s="13" t="n"/>
      <c r="E70" s="13" t="n"/>
      <c r="F70" s="13" t="n"/>
      <c r="G70" s="13" t="n"/>
      <c r="H70" s="13" t="n"/>
      <c r="I70" s="13" t="n"/>
      <c r="J70" s="13" t="n"/>
    </row>
    <row r="71">
      <c r="B71" s="14" t="n"/>
      <c r="C71" s="13" t="n"/>
      <c r="D71" s="13" t="n"/>
      <c r="E71" s="13" t="n"/>
      <c r="F71" s="13" t="n"/>
      <c r="G71" s="13" t="n"/>
      <c r="H71" s="13" t="n"/>
      <c r="I71" s="13" t="n"/>
      <c r="J71" s="13" t="n"/>
    </row>
    <row r="72">
      <c r="B72" s="14" t="n"/>
      <c r="C72" s="13" t="n"/>
      <c r="D72" s="13" t="n"/>
      <c r="E72" s="13" t="n"/>
      <c r="F72" s="13" t="n"/>
      <c r="G72" s="13" t="n"/>
      <c r="H72" s="13" t="n"/>
      <c r="I72" s="13" t="n"/>
      <c r="J72" s="13" t="n"/>
    </row>
    <row r="73">
      <c r="B73" s="14" t="n"/>
      <c r="C73" s="13" t="n"/>
      <c r="D73" s="13" t="n"/>
      <c r="E73" s="13" t="n"/>
      <c r="F73" s="13" t="n"/>
      <c r="G73" s="13" t="n"/>
      <c r="H73" s="13" t="n"/>
      <c r="I73" s="13" t="n"/>
      <c r="J73" s="13" t="n"/>
    </row>
    <row r="74">
      <c r="B74" s="14" t="n"/>
      <c r="C74" s="13" t="n"/>
      <c r="D74" s="13" t="n"/>
      <c r="E74" s="13" t="n"/>
      <c r="F74" s="13" t="n"/>
      <c r="G74" s="13" t="n"/>
      <c r="H74" s="13" t="n"/>
      <c r="I74" s="13" t="n"/>
      <c r="J74" s="13" t="n"/>
    </row>
    <row r="75">
      <c r="B75" s="14" t="n"/>
      <c r="C75" s="13" t="n"/>
      <c r="D75" s="13" t="n"/>
      <c r="E75" s="13" t="n"/>
      <c r="F75" s="13" t="n"/>
      <c r="G75" s="13" t="n"/>
      <c r="H75" s="13" t="n"/>
      <c r="I75" s="13" t="n"/>
      <c r="J75" s="13" t="n"/>
    </row>
    <row r="76">
      <c r="B76" s="14" t="n"/>
      <c r="C76" s="13" t="n"/>
      <c r="D76" s="13" t="n"/>
      <c r="E76" s="13" t="n"/>
      <c r="F76" s="13" t="n"/>
      <c r="G76" s="13" t="n"/>
      <c r="H76" s="13" t="n"/>
      <c r="I76" s="13" t="n"/>
      <c r="J76" s="13" t="n"/>
    </row>
    <row r="77">
      <c r="B77" s="14" t="n"/>
      <c r="C77" s="13" t="n"/>
      <c r="D77" s="13" t="n"/>
      <c r="E77" s="13" t="n"/>
      <c r="F77" s="13" t="n"/>
      <c r="G77" s="13" t="n"/>
      <c r="H77" s="13" t="n"/>
      <c r="I77" s="13" t="n"/>
      <c r="J77" s="13" t="n"/>
    </row>
    <row r="78">
      <c r="B78" s="14" t="n"/>
      <c r="C78" s="13" t="n"/>
      <c r="D78" s="13" t="n"/>
      <c r="E78" s="13" t="n"/>
      <c r="F78" s="13" t="n"/>
      <c r="G78" s="13" t="n"/>
      <c r="H78" s="13" t="n"/>
      <c r="I78" s="13" t="n"/>
      <c r="J78" s="13" t="n"/>
    </row>
    <row r="79">
      <c r="B79" s="14" t="n"/>
      <c r="C79" s="13" t="n"/>
      <c r="D79" s="13" t="n"/>
      <c r="E79" s="13" t="n"/>
      <c r="F79" s="13" t="n"/>
      <c r="G79" s="13" t="n"/>
      <c r="H79" s="13" t="n"/>
      <c r="I79" s="13" t="n"/>
      <c r="J79" s="13" t="n"/>
    </row>
    <row r="80">
      <c r="B80" s="14" t="n"/>
      <c r="C80" s="13" t="n"/>
      <c r="D80" s="13" t="n"/>
      <c r="E80" s="13" t="n"/>
      <c r="F80" s="13" t="n"/>
      <c r="G80" s="13" t="n"/>
      <c r="H80" s="13" t="n"/>
      <c r="I80" s="13" t="n"/>
      <c r="J80" s="13" t="n"/>
    </row>
    <row r="81">
      <c r="B81" s="14" t="n"/>
      <c r="C81" s="13" t="n"/>
      <c r="D81" s="13" t="n"/>
      <c r="E81" s="13" t="n"/>
      <c r="F81" s="13" t="n"/>
      <c r="G81" s="13" t="n"/>
      <c r="H81" s="13" t="n"/>
      <c r="I81" s="13" t="n"/>
      <c r="J81" s="13" t="n"/>
    </row>
    <row r="82">
      <c r="B82" s="14" t="n"/>
      <c r="C82" s="13" t="n"/>
      <c r="D82" s="13" t="n"/>
      <c r="E82" s="13" t="n"/>
      <c r="F82" s="13" t="n"/>
      <c r="G82" s="13" t="n"/>
      <c r="H82" s="13" t="n"/>
      <c r="I82" s="13" t="n"/>
      <c r="J82" s="13" t="n"/>
    </row>
    <row r="83">
      <c r="B83" s="14" t="n"/>
      <c r="C83" s="13" t="n"/>
      <c r="D83" s="13" t="n"/>
      <c r="E83" s="13" t="n"/>
      <c r="F83" s="13" t="n"/>
      <c r="G83" s="13" t="n"/>
      <c r="H83" s="13" t="n"/>
      <c r="I83" s="13" t="n"/>
      <c r="J83" s="13" t="n"/>
    </row>
    <row r="84">
      <c r="B84" s="14" t="n"/>
      <c r="C84" s="13" t="n"/>
      <c r="D84" s="13" t="n"/>
      <c r="E84" s="13" t="n"/>
      <c r="F84" s="13" t="n"/>
      <c r="G84" s="13" t="n"/>
      <c r="H84" s="13" t="n"/>
      <c r="I84" s="13" t="n"/>
      <c r="J84" s="13" t="n"/>
    </row>
    <row r="85">
      <c r="B85" s="14" t="n"/>
      <c r="C85" s="13" t="n"/>
      <c r="D85" s="13" t="n"/>
      <c r="E85" s="13" t="n"/>
      <c r="F85" s="13" t="n"/>
      <c r="G85" s="13" t="n"/>
      <c r="H85" s="13" t="n"/>
      <c r="I85" s="13" t="n"/>
      <c r="J85" s="13" t="n"/>
    </row>
    <row r="86">
      <c r="B86" s="14" t="n"/>
      <c r="C86" s="13" t="n"/>
      <c r="D86" s="13" t="n"/>
      <c r="E86" s="13" t="n"/>
      <c r="F86" s="13" t="n"/>
      <c r="G86" s="13" t="n"/>
      <c r="H86" s="13" t="n"/>
      <c r="I86" s="13" t="n"/>
      <c r="J86" s="13" t="n"/>
    </row>
    <row r="87">
      <c r="B87" s="14" t="n"/>
      <c r="C87" s="13" t="n"/>
      <c r="D87" s="13" t="n"/>
      <c r="E87" s="13" t="n"/>
      <c r="F87" s="13" t="n"/>
      <c r="G87" s="13" t="n"/>
      <c r="H87" s="13" t="n"/>
      <c r="I87" s="13" t="n"/>
      <c r="J87" s="13" t="n"/>
    </row>
    <row r="88">
      <c r="B88" s="14" t="n"/>
      <c r="C88" s="13" t="n"/>
      <c r="D88" s="13" t="n"/>
      <c r="E88" s="13" t="n"/>
      <c r="F88" s="13" t="n"/>
      <c r="G88" s="13" t="n"/>
      <c r="H88" s="13" t="n"/>
      <c r="I88" s="13" t="n"/>
      <c r="J88" s="13" t="n"/>
    </row>
    <row r="89">
      <c r="B89" s="14" t="n"/>
      <c r="C89" s="13" t="n"/>
      <c r="D89" s="13" t="n"/>
      <c r="E89" s="13" t="n"/>
      <c r="F89" s="13" t="n"/>
      <c r="G89" s="13" t="n"/>
      <c r="H89" s="13" t="n"/>
      <c r="I89" s="13" t="n"/>
      <c r="J89" s="13" t="n"/>
    </row>
    <row r="90">
      <c r="B90" s="14" t="n"/>
      <c r="C90" s="13" t="n"/>
      <c r="D90" s="13" t="n"/>
      <c r="E90" s="13" t="n"/>
      <c r="F90" s="13" t="n"/>
      <c r="G90" s="13" t="n"/>
      <c r="H90" s="13" t="n"/>
      <c r="I90" s="13" t="n"/>
      <c r="J90" s="13" t="n"/>
    </row>
    <row r="91">
      <c r="B91" s="14" t="n"/>
      <c r="C91" s="13" t="n"/>
      <c r="D91" s="13" t="n"/>
      <c r="E91" s="13" t="n"/>
      <c r="F91" s="13" t="n"/>
      <c r="G91" s="13" t="n"/>
      <c r="H91" s="13" t="n"/>
      <c r="I91" s="13" t="n"/>
      <c r="J91" s="13" t="n"/>
    </row>
    <row r="92">
      <c r="B92" s="14" t="n"/>
      <c r="C92" s="13" t="n"/>
      <c r="D92" s="13" t="n"/>
      <c r="E92" s="13" t="n"/>
      <c r="F92" s="13" t="n"/>
      <c r="G92" s="13" t="n"/>
      <c r="H92" s="13" t="n"/>
      <c r="I92" s="13" t="n"/>
      <c r="J92" s="13" t="n"/>
    </row>
    <row r="93">
      <c r="B93" s="14" t="n"/>
      <c r="C93" s="13" t="n"/>
      <c r="D93" s="13" t="n"/>
      <c r="E93" s="13" t="n"/>
      <c r="F93" s="13" t="n"/>
      <c r="G93" s="13" t="n"/>
      <c r="H93" s="13" t="n"/>
      <c r="I93" s="13" t="n"/>
      <c r="J93" s="13" t="n"/>
    </row>
    <row r="94">
      <c r="B94" s="14" t="n"/>
      <c r="C94" s="13" t="n"/>
      <c r="D94" s="13" t="n"/>
      <c r="E94" s="13" t="n"/>
      <c r="F94" s="13" t="n"/>
      <c r="G94" s="13" t="n"/>
      <c r="H94" s="13" t="n"/>
      <c r="I94" s="13" t="n"/>
      <c r="J94" s="13" t="n"/>
    </row>
    <row r="95">
      <c r="B95" s="14" t="n"/>
      <c r="C95" s="13" t="n"/>
      <c r="D95" s="13" t="n"/>
      <c r="E95" s="13" t="n"/>
      <c r="F95" s="13" t="n"/>
      <c r="G95" s="13" t="n"/>
      <c r="H95" s="13" t="n"/>
      <c r="I95" s="13" t="n"/>
      <c r="J95" s="13" t="n"/>
    </row>
    <row r="96">
      <c r="B96" s="14" t="n"/>
      <c r="C96" s="13" t="n"/>
      <c r="D96" s="13" t="n"/>
      <c r="E96" s="13" t="n"/>
      <c r="F96" s="13" t="n"/>
      <c r="G96" s="13" t="n"/>
      <c r="H96" s="13" t="n"/>
      <c r="I96" s="13" t="n"/>
      <c r="J96" s="13" t="n"/>
    </row>
    <row r="97">
      <c r="B97" s="14" t="n"/>
      <c r="C97" s="13" t="n"/>
      <c r="D97" s="13" t="n"/>
      <c r="E97" s="13" t="n"/>
      <c r="F97" s="13" t="n"/>
      <c r="G97" s="13" t="n"/>
      <c r="H97" s="13" t="n"/>
      <c r="I97" s="13" t="n"/>
      <c r="J97" s="13" t="n"/>
    </row>
    <row r="98">
      <c r="B98" s="14" t="n"/>
      <c r="C98" s="13" t="n"/>
      <c r="D98" s="13" t="n"/>
      <c r="E98" s="13" t="n"/>
      <c r="F98" s="13" t="n"/>
      <c r="G98" s="13" t="n"/>
      <c r="H98" s="13" t="n"/>
      <c r="I98" s="13" t="n"/>
      <c r="J98" s="13" t="n"/>
    </row>
    <row r="99">
      <c r="B99" s="14" t="n"/>
      <c r="C99" s="13" t="n"/>
      <c r="D99" s="13" t="n"/>
      <c r="E99" s="13" t="n"/>
      <c r="F99" s="13" t="n"/>
      <c r="G99" s="13" t="n"/>
      <c r="H99" s="13" t="n"/>
      <c r="I99" s="13" t="n"/>
      <c r="J99" s="13" t="n"/>
    </row>
    <row r="100">
      <c r="B100" s="14" t="n"/>
      <c r="C100" s="13" t="n"/>
      <c r="D100" s="13" t="n"/>
      <c r="E100" s="13" t="n"/>
      <c r="F100" s="13" t="n"/>
      <c r="G100" s="13" t="n"/>
      <c r="H100" s="13" t="n"/>
      <c r="I100" s="13" t="n"/>
      <c r="J100" s="13" t="n"/>
    </row>
    <row r="101">
      <c r="B101" s="14" t="n"/>
      <c r="C101" s="13" t="n"/>
      <c r="D101" s="13" t="n"/>
      <c r="E101" s="13" t="n"/>
      <c r="F101" s="13" t="n"/>
      <c r="G101" s="13" t="n"/>
      <c r="H101" s="13" t="n"/>
      <c r="I101" s="13" t="n"/>
      <c r="J101" s="13" t="n"/>
    </row>
    <row r="102">
      <c r="B102" s="14" t="n"/>
      <c r="C102" s="13" t="n"/>
      <c r="D102" s="13" t="n"/>
      <c r="E102" s="13" t="n"/>
      <c r="F102" s="13" t="n"/>
      <c r="G102" s="13" t="n"/>
      <c r="H102" s="13" t="n"/>
      <c r="I102" s="13" t="n"/>
      <c r="J102" s="13" t="n"/>
    </row>
    <row r="103">
      <c r="B103" s="14" t="n"/>
      <c r="C103" s="13" t="n"/>
      <c r="D103" s="13" t="n"/>
      <c r="E103" s="13" t="n"/>
      <c r="F103" s="13" t="n"/>
      <c r="G103" s="13" t="n"/>
      <c r="H103" s="13" t="n"/>
      <c r="I103" s="13" t="n"/>
      <c r="J103" s="13" t="n"/>
    </row>
    <row r="104">
      <c r="B104" s="14" t="n"/>
      <c r="C104" s="13" t="n"/>
      <c r="D104" s="13" t="n"/>
      <c r="E104" s="13" t="n"/>
      <c r="F104" s="13" t="n"/>
      <c r="G104" s="13" t="n"/>
      <c r="H104" s="13" t="n"/>
      <c r="I104" s="13" t="n"/>
      <c r="J104" s="13" t="n"/>
    </row>
    <row r="105">
      <c r="B105" s="14" t="n"/>
      <c r="C105" s="13" t="n"/>
      <c r="D105" s="13" t="n"/>
      <c r="E105" s="13" t="n"/>
      <c r="F105" s="13" t="n"/>
      <c r="G105" s="13" t="n"/>
      <c r="H105" s="13" t="n"/>
      <c r="I105" s="13" t="n"/>
      <c r="J105" s="13" t="n"/>
    </row>
    <row r="106">
      <c r="B106" s="14" t="n"/>
      <c r="C106" s="13" t="n"/>
      <c r="D106" s="13" t="n"/>
      <c r="E106" s="13" t="n"/>
      <c r="F106" s="13" t="n"/>
      <c r="G106" s="13" t="n"/>
      <c r="H106" s="13" t="n"/>
      <c r="I106" s="13" t="n"/>
      <c r="J106" s="13" t="n"/>
    </row>
    <row r="107">
      <c r="B107" s="14" t="n"/>
      <c r="C107" s="13" t="n"/>
      <c r="D107" s="13" t="n"/>
      <c r="E107" s="13" t="n"/>
      <c r="F107" s="13" t="n"/>
      <c r="G107" s="13" t="n"/>
      <c r="H107" s="13" t="n"/>
      <c r="I107" s="13" t="n"/>
      <c r="J107" s="13" t="n"/>
    </row>
    <row r="108">
      <c r="B108" s="14" t="n"/>
      <c r="C108" s="13" t="n"/>
      <c r="D108" s="13" t="n"/>
      <c r="E108" s="13" t="n"/>
      <c r="F108" s="13" t="n"/>
      <c r="G108" s="13" t="n"/>
      <c r="H108" s="13" t="n"/>
      <c r="I108" s="13" t="n"/>
      <c r="J108" s="13" t="n"/>
    </row>
    <row r="109">
      <c r="B109" s="14" t="n"/>
      <c r="C109" s="13" t="n"/>
      <c r="D109" s="13" t="n"/>
      <c r="E109" s="13" t="n"/>
      <c r="F109" s="13" t="n"/>
      <c r="G109" s="13" t="n"/>
      <c r="H109" s="13" t="n"/>
      <c r="I109" s="13" t="n"/>
      <c r="J109" s="13" t="n"/>
    </row>
    <row r="110">
      <c r="B110" s="14" t="n"/>
      <c r="C110" s="13" t="n"/>
      <c r="D110" s="13" t="n"/>
      <c r="E110" s="13" t="n"/>
      <c r="F110" s="13" t="n"/>
      <c r="G110" s="13" t="n"/>
      <c r="H110" s="13" t="n"/>
      <c r="I110" s="13" t="n"/>
      <c r="J110" s="13" t="n"/>
    </row>
    <row r="111">
      <c r="B111" s="14" t="n"/>
      <c r="C111" s="13" t="n"/>
      <c r="D111" s="13" t="n"/>
      <c r="E111" s="13" t="n"/>
      <c r="F111" s="13" t="n"/>
      <c r="G111" s="13" t="n"/>
      <c r="H111" s="13" t="n"/>
      <c r="I111" s="13" t="n"/>
      <c r="J111" s="13" t="n"/>
    </row>
    <row r="112">
      <c r="B112" s="14" t="n"/>
      <c r="C112" s="13" t="n"/>
      <c r="D112" s="13" t="n"/>
      <c r="E112" s="13" t="n"/>
      <c r="F112" s="13" t="n"/>
      <c r="G112" s="13" t="n"/>
      <c r="H112" s="13" t="n"/>
      <c r="I112" s="13" t="n"/>
      <c r="J112" s="13" t="n"/>
    </row>
    <row r="113">
      <c r="B113" s="14" t="n"/>
      <c r="C113" s="13" t="n"/>
      <c r="D113" s="13" t="n"/>
      <c r="E113" s="13" t="n"/>
      <c r="F113" s="13" t="n"/>
      <c r="G113" s="13" t="n"/>
      <c r="H113" s="13" t="n"/>
      <c r="I113" s="13" t="n"/>
      <c r="J113" s="13" t="n"/>
    </row>
    <row r="114">
      <c r="B114" s="14" t="n"/>
      <c r="C114" s="13" t="n"/>
      <c r="D114" s="13" t="n"/>
      <c r="E114" s="13" t="n"/>
      <c r="F114" s="13" t="n"/>
      <c r="G114" s="13" t="n"/>
      <c r="H114" s="13" t="n"/>
      <c r="I114" s="13" t="n"/>
      <c r="J114" s="13" t="n"/>
    </row>
    <row r="115">
      <c r="B115" s="14" t="n"/>
      <c r="C115" s="13" t="n"/>
      <c r="D115" s="13" t="n"/>
      <c r="E115" s="13" t="n"/>
      <c r="F115" s="13" t="n"/>
      <c r="G115" s="13" t="n"/>
      <c r="H115" s="13" t="n"/>
      <c r="I115" s="13" t="n"/>
      <c r="J115" s="13" t="n"/>
    </row>
    <row r="116">
      <c r="B116" s="14" t="n"/>
      <c r="C116" s="13" t="n"/>
      <c r="D116" s="13" t="n"/>
      <c r="E116" s="13" t="n"/>
      <c r="F116" s="13" t="n"/>
      <c r="G116" s="13" t="n"/>
      <c r="H116" s="13" t="n"/>
      <c r="I116" s="13" t="n"/>
      <c r="J116" s="13" t="n"/>
    </row>
    <row r="117">
      <c r="B117" s="14" t="n"/>
      <c r="C117" s="13" t="n"/>
      <c r="D117" s="13" t="n"/>
      <c r="E117" s="13" t="n"/>
      <c r="F117" s="13" t="n"/>
      <c r="G117" s="13" t="n"/>
      <c r="H117" s="13" t="n"/>
      <c r="I117" s="13" t="n"/>
      <c r="J117" s="13" t="n"/>
    </row>
    <row r="118">
      <c r="B118" s="14" t="n"/>
      <c r="C118" s="13" t="n"/>
      <c r="D118" s="13" t="n"/>
      <c r="E118" s="13" t="n"/>
      <c r="F118" s="13" t="n"/>
      <c r="G118" s="13" t="n"/>
      <c r="H118" s="13" t="n"/>
      <c r="I118" s="13" t="n"/>
      <c r="J118" s="13" t="n"/>
    </row>
    <row r="119">
      <c r="B119" s="14" t="n"/>
      <c r="C119" s="13" t="n"/>
      <c r="D119" s="13" t="n"/>
      <c r="E119" s="13" t="n"/>
      <c r="F119" s="13" t="n"/>
      <c r="G119" s="13" t="n"/>
      <c r="H119" s="13" t="n"/>
      <c r="I119" s="13" t="n"/>
      <c r="J119" s="13" t="n"/>
    </row>
    <row r="120">
      <c r="B120" s="14" t="n"/>
      <c r="C120" s="13" t="n"/>
      <c r="D120" s="13" t="n"/>
      <c r="E120" s="13" t="n"/>
      <c r="F120" s="13" t="n"/>
      <c r="G120" s="13" t="n"/>
      <c r="H120" s="13" t="n"/>
      <c r="I120" s="13" t="n"/>
      <c r="J120" s="13" t="n"/>
    </row>
    <row r="121">
      <c r="B121" s="14" t="n"/>
      <c r="C121" s="13" t="n"/>
      <c r="D121" s="13" t="n"/>
      <c r="E121" s="13" t="n"/>
      <c r="F121" s="13" t="n"/>
      <c r="G121" s="13" t="n"/>
      <c r="H121" s="13" t="n"/>
      <c r="I121" s="13" t="n"/>
      <c r="J121" s="13" t="n"/>
    </row>
    <row r="122">
      <c r="B122" s="14" t="n"/>
      <c r="C122" s="13" t="n"/>
      <c r="D122" s="13" t="n"/>
      <c r="E122" s="13" t="n"/>
      <c r="F122" s="13" t="n"/>
      <c r="G122" s="13" t="n"/>
      <c r="H122" s="13" t="n"/>
      <c r="I122" s="13" t="n"/>
      <c r="J122" s="13" t="n"/>
    </row>
    <row r="123">
      <c r="B123" s="14" t="n"/>
      <c r="C123" s="13" t="n"/>
      <c r="D123" s="13" t="n"/>
      <c r="E123" s="13" t="n"/>
      <c r="F123" s="13" t="n"/>
      <c r="G123" s="13" t="n"/>
      <c r="H123" s="13" t="n"/>
      <c r="I123" s="13" t="n"/>
      <c r="J123" s="13" t="n"/>
    </row>
    <row r="124">
      <c r="B124" s="14" t="n"/>
      <c r="C124" s="13" t="n"/>
      <c r="D124" s="13" t="n"/>
      <c r="E124" s="13" t="n"/>
      <c r="F124" s="13" t="n"/>
      <c r="G124" s="13" t="n"/>
      <c r="H124" s="13" t="n"/>
      <c r="I124" s="13" t="n"/>
      <c r="J124" s="13" t="n"/>
    </row>
    <row r="125">
      <c r="B125" s="14" t="n"/>
      <c r="C125" s="13" t="n"/>
      <c r="D125" s="13" t="n"/>
      <c r="E125" s="13" t="n"/>
      <c r="F125" s="13" t="n"/>
      <c r="G125" s="13" t="n"/>
      <c r="H125" s="13" t="n"/>
      <c r="I125" s="13" t="n"/>
      <c r="J125" s="13" t="n"/>
    </row>
    <row r="126">
      <c r="B126" s="14" t="n"/>
      <c r="C126" s="13" t="n"/>
      <c r="D126" s="13" t="n"/>
      <c r="E126" s="13" t="n"/>
      <c r="F126" s="13" t="n"/>
      <c r="G126" s="13" t="n"/>
      <c r="H126" s="13" t="n"/>
      <c r="I126" s="13" t="n"/>
      <c r="J126" s="13" t="n"/>
    </row>
    <row r="127">
      <c r="B127" s="14" t="n"/>
      <c r="C127" s="13" t="n"/>
      <c r="D127" s="13" t="n"/>
      <c r="E127" s="13" t="n"/>
      <c r="F127" s="13" t="n"/>
      <c r="G127" s="13" t="n"/>
      <c r="H127" s="13" t="n"/>
      <c r="I127" s="13" t="n"/>
      <c r="J127" s="13" t="n"/>
    </row>
    <row r="128">
      <c r="B128" s="14" t="n"/>
      <c r="C128" s="13" t="n"/>
      <c r="D128" s="13" t="n"/>
      <c r="E128" s="13" t="n"/>
      <c r="F128" s="13" t="n"/>
      <c r="G128" s="13" t="n"/>
      <c r="H128" s="13" t="n"/>
      <c r="I128" s="13" t="n"/>
      <c r="J128" s="13" t="n"/>
    </row>
    <row r="129">
      <c r="B129" s="14" t="n"/>
      <c r="C129" s="13" t="n"/>
      <c r="D129" s="13" t="n"/>
      <c r="E129" s="13" t="n"/>
      <c r="F129" s="13" t="n"/>
      <c r="G129" s="13" t="n"/>
      <c r="H129" s="13" t="n"/>
      <c r="I129" s="13" t="n"/>
      <c r="J129" s="13" t="n"/>
    </row>
    <row r="130">
      <c r="B130" s="14" t="n"/>
      <c r="C130" s="13" t="n"/>
      <c r="D130" s="13" t="n"/>
      <c r="E130" s="13" t="n"/>
      <c r="F130" s="13" t="n"/>
      <c r="G130" s="13" t="n"/>
      <c r="H130" s="13" t="n"/>
      <c r="I130" s="13" t="n"/>
      <c r="J130" s="13" t="n"/>
    </row>
    <row r="131">
      <c r="B131" s="14" t="n"/>
      <c r="C131" s="13" t="n"/>
      <c r="D131" s="13" t="n"/>
      <c r="E131" s="13" t="n"/>
      <c r="F131" s="13" t="n"/>
      <c r="G131" s="13" t="n"/>
      <c r="H131" s="13" t="n"/>
      <c r="I131" s="13" t="n"/>
      <c r="J131" s="13" t="n"/>
    </row>
    <row r="132">
      <c r="B132" s="14" t="n"/>
      <c r="C132" s="13" t="n"/>
      <c r="D132" s="13" t="n"/>
      <c r="E132" s="13" t="n"/>
      <c r="F132" s="13" t="n"/>
      <c r="G132" s="13" t="n"/>
      <c r="H132" s="13" t="n"/>
      <c r="I132" s="13" t="n"/>
      <c r="J132" s="13" t="n"/>
    </row>
    <row r="133">
      <c r="B133" s="14" t="n"/>
      <c r="C133" s="13" t="n"/>
      <c r="D133" s="13" t="n"/>
      <c r="E133" s="13" t="n"/>
      <c r="F133" s="13" t="n"/>
      <c r="G133" s="13" t="n"/>
      <c r="H133" s="13" t="n"/>
      <c r="I133" s="13" t="n"/>
      <c r="J133" s="13" t="n"/>
    </row>
    <row r="134">
      <c r="B134" s="14" t="n"/>
      <c r="C134" s="13" t="n"/>
      <c r="D134" s="13" t="n"/>
      <c r="E134" s="13" t="n"/>
      <c r="F134" s="13" t="n"/>
      <c r="G134" s="13" t="n"/>
      <c r="H134" s="13" t="n"/>
      <c r="I134" s="13" t="n"/>
      <c r="J134" s="13" t="n"/>
    </row>
    <row r="135">
      <c r="B135" s="14" t="n"/>
      <c r="C135" s="13" t="n"/>
      <c r="D135" s="13" t="n"/>
      <c r="E135" s="13" t="n"/>
      <c r="F135" s="13" t="n"/>
      <c r="G135" s="13" t="n"/>
      <c r="H135" s="13" t="n"/>
      <c r="I135" s="13" t="n"/>
      <c r="J135" s="13" t="n"/>
    </row>
    <row r="136">
      <c r="B136" s="14" t="n"/>
      <c r="C136" s="13" t="n"/>
      <c r="D136" s="13" t="n"/>
      <c r="E136" s="13" t="n"/>
      <c r="F136" s="13" t="n"/>
      <c r="G136" s="13" t="n"/>
      <c r="H136" s="13" t="n"/>
      <c r="I136" s="13" t="n"/>
      <c r="J136" s="13" t="n"/>
    </row>
    <row r="137">
      <c r="B137" s="14" t="n"/>
      <c r="C137" s="13" t="n"/>
      <c r="D137" s="13" t="n"/>
      <c r="E137" s="13" t="n"/>
      <c r="F137" s="13" t="n"/>
      <c r="G137" s="13" t="n"/>
      <c r="H137" s="13" t="n"/>
      <c r="I137" s="13" t="n"/>
      <c r="J137" s="13" t="n"/>
    </row>
    <row r="138">
      <c r="B138" s="14" t="n"/>
      <c r="C138" s="13" t="n"/>
      <c r="D138" s="13" t="n"/>
      <c r="E138" s="13" t="n"/>
      <c r="F138" s="13" t="n"/>
      <c r="G138" s="13" t="n"/>
      <c r="H138" s="13" t="n"/>
      <c r="I138" s="13" t="n"/>
      <c r="J138" s="13" t="n"/>
    </row>
    <row r="139">
      <c r="B139" s="14" t="n"/>
      <c r="C139" s="13" t="n"/>
      <c r="D139" s="13" t="n"/>
      <c r="E139" s="13" t="n"/>
      <c r="F139" s="13" t="n"/>
      <c r="G139" s="13" t="n"/>
      <c r="H139" s="13" t="n"/>
      <c r="I139" s="13" t="n"/>
      <c r="J139" s="13" t="n"/>
    </row>
    <row r="140">
      <c r="B140" s="14" t="n"/>
      <c r="C140" s="13" t="n"/>
      <c r="D140" s="13" t="n"/>
      <c r="E140" s="13" t="n"/>
      <c r="F140" s="13" t="n"/>
      <c r="G140" s="13" t="n"/>
      <c r="H140" s="13" t="n"/>
      <c r="I140" s="13" t="n"/>
      <c r="J140" s="13" t="n"/>
    </row>
    <row r="141">
      <c r="B141" s="14" t="n"/>
      <c r="C141" s="13" t="n"/>
      <c r="D141" s="13" t="n"/>
      <c r="E141" s="13" t="n"/>
      <c r="F141" s="13" t="n"/>
      <c r="G141" s="13" t="n"/>
      <c r="H141" s="13" t="n"/>
      <c r="I141" s="13" t="n"/>
      <c r="J141" s="13" t="n"/>
    </row>
    <row r="142">
      <c r="B142" s="14" t="n"/>
      <c r="C142" s="13" t="n"/>
      <c r="D142" s="13" t="n"/>
      <c r="E142" s="13" t="n"/>
      <c r="F142" s="13" t="n"/>
      <c r="G142" s="13" t="n"/>
      <c r="H142" s="13" t="n"/>
      <c r="I142" s="13" t="n"/>
      <c r="J142" s="13" t="n"/>
    </row>
    <row r="143">
      <c r="B143" s="14" t="n"/>
      <c r="C143" s="13" t="n"/>
      <c r="D143" s="13" t="n"/>
      <c r="E143" s="13" t="n"/>
      <c r="F143" s="13" t="n"/>
      <c r="G143" s="13" t="n"/>
      <c r="H143" s="13" t="n"/>
      <c r="I143" s="13" t="n"/>
      <c r="J143" s="13" t="n"/>
    </row>
    <row r="144">
      <c r="B144" s="14" t="n"/>
      <c r="C144" s="13" t="n"/>
      <c r="D144" s="13" t="n"/>
      <c r="E144" s="13" t="n"/>
      <c r="F144" s="13" t="n"/>
      <c r="G144" s="13" t="n"/>
      <c r="H144" s="13" t="n"/>
      <c r="I144" s="13" t="n"/>
      <c r="J144" s="13" t="n"/>
    </row>
    <row r="145">
      <c r="B145" s="14" t="n"/>
      <c r="C145" s="13" t="n"/>
      <c r="D145" s="13" t="n"/>
      <c r="E145" s="13" t="n"/>
      <c r="F145" s="13" t="n"/>
      <c r="G145" s="13" t="n"/>
      <c r="H145" s="13" t="n"/>
      <c r="I145" s="13" t="n"/>
      <c r="J145" s="13" t="n"/>
    </row>
    <row r="146">
      <c r="B146" s="14" t="n"/>
      <c r="C146" s="13" t="n"/>
      <c r="D146" s="13" t="n"/>
      <c r="E146" s="13" t="n"/>
      <c r="F146" s="13" t="n"/>
      <c r="G146" s="13" t="n"/>
      <c r="H146" s="13" t="n"/>
      <c r="I146" s="13" t="n"/>
      <c r="J146" s="13" t="n"/>
    </row>
    <row r="147">
      <c r="B147" s="14" t="n"/>
      <c r="C147" s="13" t="n"/>
      <c r="D147" s="13" t="n"/>
      <c r="E147" s="13" t="n"/>
      <c r="F147" s="13" t="n"/>
      <c r="G147" s="13" t="n"/>
      <c r="H147" s="13" t="n"/>
      <c r="I147" s="13" t="n"/>
      <c r="J147" s="13" t="n"/>
    </row>
    <row r="148">
      <c r="B148" s="14" t="n"/>
      <c r="C148" s="13" t="n"/>
      <c r="D148" s="13" t="n"/>
      <c r="E148" s="13" t="n"/>
      <c r="F148" s="13" t="n"/>
      <c r="G148" s="13" t="n"/>
      <c r="H148" s="13" t="n"/>
      <c r="I148" s="13" t="n"/>
      <c r="J148" s="13" t="n"/>
    </row>
    <row r="149">
      <c r="B149" s="14" t="n"/>
      <c r="C149" s="13" t="n"/>
      <c r="D149" s="13" t="n"/>
      <c r="E149" s="13" t="n"/>
      <c r="F149" s="13" t="n"/>
      <c r="G149" s="13" t="n"/>
      <c r="H149" s="13" t="n"/>
      <c r="I149" s="13" t="n"/>
      <c r="J149" s="13" t="n"/>
    </row>
    <row r="150">
      <c r="B150" s="14" t="n"/>
      <c r="C150" s="13" t="n"/>
      <c r="D150" s="13" t="n"/>
      <c r="E150" s="13" t="n"/>
      <c r="F150" s="13" t="n"/>
      <c r="G150" s="13" t="n"/>
      <c r="H150" s="13" t="n"/>
      <c r="I150" s="13" t="n"/>
      <c r="J150" s="13" t="n"/>
    </row>
    <row r="151">
      <c r="B151" s="14" t="n"/>
      <c r="C151" s="13" t="n"/>
      <c r="D151" s="13" t="n"/>
      <c r="E151" s="13" t="n"/>
      <c r="F151" s="13" t="n"/>
      <c r="G151" s="13" t="n"/>
      <c r="H151" s="13" t="n"/>
      <c r="I151" s="13" t="n"/>
      <c r="J151" s="13" t="n"/>
    </row>
    <row r="152">
      <c r="B152" s="14" t="n"/>
      <c r="C152" s="13" t="n"/>
      <c r="D152" s="13" t="n"/>
      <c r="E152" s="13" t="n"/>
      <c r="F152" s="13" t="n"/>
      <c r="G152" s="13" t="n"/>
      <c r="H152" s="13" t="n"/>
      <c r="I152" s="13" t="n"/>
      <c r="J152" s="13" t="n"/>
    </row>
    <row r="153">
      <c r="B153" s="14" t="n"/>
      <c r="C153" s="13" t="n"/>
      <c r="D153" s="13" t="n"/>
      <c r="E153" s="13" t="n"/>
      <c r="F153" s="13" t="n"/>
      <c r="G153" s="13" t="n"/>
      <c r="H153" s="13" t="n"/>
      <c r="I153" s="13" t="n"/>
      <c r="J153" s="13" t="n"/>
    </row>
    <row r="154">
      <c r="B154" s="14" t="n"/>
      <c r="C154" s="13" t="n"/>
      <c r="D154" s="13" t="n"/>
      <c r="E154" s="13" t="n"/>
      <c r="F154" s="13" t="n"/>
      <c r="G154" s="13" t="n"/>
      <c r="H154" s="13" t="n"/>
      <c r="I154" s="13" t="n"/>
      <c r="J154" s="13" t="n"/>
    </row>
    <row r="155">
      <c r="B155" s="14" t="n"/>
      <c r="C155" s="13" t="n"/>
      <c r="D155" s="13" t="n"/>
      <c r="E155" s="13" t="n"/>
      <c r="F155" s="13" t="n"/>
      <c r="G155" s="13" t="n"/>
      <c r="H155" s="13" t="n"/>
      <c r="I155" s="13" t="n"/>
      <c r="J155" s="13" t="n"/>
    </row>
    <row r="156">
      <c r="B156" s="14" t="n"/>
      <c r="C156" s="13" t="n"/>
      <c r="D156" s="13" t="n"/>
      <c r="E156" s="13" t="n"/>
      <c r="F156" s="13" t="n"/>
      <c r="G156" s="13" t="n"/>
      <c r="H156" s="13" t="n"/>
      <c r="I156" s="13" t="n"/>
      <c r="J156" s="13" t="n"/>
    </row>
    <row r="157">
      <c r="B157" s="14" t="n"/>
      <c r="C157" s="13" t="n"/>
      <c r="D157" s="13" t="n"/>
      <c r="E157" s="13" t="n"/>
      <c r="F157" s="13" t="n"/>
      <c r="G157" s="13" t="n"/>
      <c r="H157" s="13" t="n"/>
      <c r="I157" s="13" t="n"/>
      <c r="J157" s="13" t="n"/>
    </row>
    <row r="158">
      <c r="B158" s="14" t="n"/>
      <c r="C158" s="13" t="n"/>
      <c r="D158" s="13" t="n"/>
      <c r="E158" s="13" t="n"/>
      <c r="F158" s="13" t="n"/>
      <c r="G158" s="13" t="n"/>
      <c r="H158" s="13" t="n"/>
      <c r="I158" s="13" t="n"/>
      <c r="J158" s="13" t="n"/>
    </row>
    <row r="159">
      <c r="B159" s="14" t="n"/>
      <c r="C159" s="13" t="n"/>
      <c r="D159" s="13" t="n"/>
      <c r="E159" s="13" t="n"/>
      <c r="F159" s="13" t="n"/>
      <c r="G159" s="13" t="n"/>
      <c r="H159" s="13" t="n"/>
      <c r="I159" s="13" t="n"/>
      <c r="J159" s="13" t="n"/>
    </row>
    <row r="160">
      <c r="B160" s="14" t="n"/>
      <c r="C160" s="13" t="n"/>
      <c r="D160" s="13" t="n"/>
      <c r="E160" s="13" t="n"/>
      <c r="F160" s="13" t="n"/>
      <c r="G160" s="13" t="n"/>
      <c r="H160" s="13" t="n"/>
      <c r="I160" s="13" t="n"/>
      <c r="J160" s="13" t="n"/>
    </row>
    <row r="161">
      <c r="B161" s="14" t="n"/>
      <c r="C161" s="13" t="n"/>
      <c r="D161" s="13" t="n"/>
      <c r="E161" s="13" t="n"/>
      <c r="F161" s="13" t="n"/>
      <c r="G161" s="13" t="n"/>
      <c r="H161" s="13" t="n"/>
      <c r="I161" s="13" t="n"/>
      <c r="J161" s="13" t="n"/>
    </row>
    <row r="162">
      <c r="B162" s="14" t="n"/>
      <c r="C162" s="13" t="n"/>
      <c r="D162" s="13" t="n"/>
      <c r="E162" s="13" t="n"/>
      <c r="F162" s="13" t="n"/>
      <c r="G162" s="13" t="n"/>
      <c r="H162" s="13" t="n"/>
      <c r="I162" s="13" t="n"/>
      <c r="J162" s="13" t="n"/>
    </row>
    <row r="163">
      <c r="B163" s="14" t="n"/>
      <c r="C163" s="13" t="n"/>
      <c r="D163" s="13" t="n"/>
      <c r="E163" s="13" t="n"/>
      <c r="F163" s="13" t="n"/>
      <c r="G163" s="13" t="n"/>
      <c r="H163" s="13" t="n"/>
      <c r="I163" s="13" t="n"/>
      <c r="J163" s="13" t="n"/>
    </row>
    <row r="164">
      <c r="B164" s="14" t="n"/>
      <c r="C164" s="13" t="n"/>
      <c r="D164" s="13" t="n"/>
      <c r="E164" s="13" t="n"/>
      <c r="F164" s="13" t="n"/>
      <c r="G164" s="13" t="n"/>
      <c r="H164" s="13" t="n"/>
      <c r="I164" s="13" t="n"/>
      <c r="J164" s="13" t="n"/>
    </row>
    <row r="165">
      <c r="B165" s="14" t="n"/>
      <c r="C165" s="13" t="n"/>
      <c r="D165" s="13" t="n"/>
      <c r="E165" s="13" t="n"/>
      <c r="F165" s="13" t="n"/>
      <c r="G165" s="13" t="n"/>
      <c r="H165" s="13" t="n"/>
      <c r="I165" s="13" t="n"/>
      <c r="J165" s="13" t="n"/>
    </row>
    <row r="166">
      <c r="B166" s="14" t="n"/>
      <c r="C166" s="13" t="n"/>
      <c r="D166" s="13" t="n"/>
      <c r="E166" s="13" t="n"/>
      <c r="F166" s="13" t="n"/>
      <c r="G166" s="13" t="n"/>
      <c r="H166" s="13" t="n"/>
      <c r="I166" s="13" t="n"/>
      <c r="J166" s="13" t="n"/>
    </row>
    <row r="167">
      <c r="B167" s="14" t="n"/>
      <c r="C167" s="13" t="n"/>
      <c r="D167" s="13" t="n"/>
      <c r="E167" s="13" t="n"/>
      <c r="F167" s="13" t="n"/>
      <c r="G167" s="13" t="n"/>
      <c r="H167" s="13" t="n"/>
      <c r="I167" s="13" t="n"/>
      <c r="J167" s="13" t="n"/>
    </row>
    <row r="168">
      <c r="B168" s="14" t="n"/>
      <c r="C168" s="13" t="n"/>
      <c r="D168" s="13" t="n"/>
      <c r="E168" s="13" t="n"/>
      <c r="F168" s="13" t="n"/>
      <c r="G168" s="13" t="n"/>
      <c r="H168" s="13" t="n"/>
      <c r="I168" s="13" t="n"/>
      <c r="J168" s="13" t="n"/>
    </row>
    <row r="169">
      <c r="B169" s="14" t="n"/>
      <c r="C169" s="13" t="n"/>
      <c r="D169" s="13" t="n"/>
      <c r="E169" s="13" t="n"/>
      <c r="F169" s="13" t="n"/>
      <c r="G169" s="13" t="n"/>
      <c r="H169" s="13" t="n"/>
      <c r="I169" s="13" t="n"/>
      <c r="J169" s="13" t="n"/>
    </row>
    <row r="170">
      <c r="B170" s="14" t="n"/>
      <c r="C170" s="13" t="n"/>
      <c r="D170" s="13" t="n"/>
      <c r="E170" s="13" t="n"/>
      <c r="F170" s="13" t="n"/>
      <c r="G170" s="13" t="n"/>
      <c r="H170" s="13" t="n"/>
      <c r="I170" s="13" t="n"/>
      <c r="J170" s="13" t="n"/>
    </row>
    <row r="171">
      <c r="B171" s="14" t="n"/>
      <c r="C171" s="13" t="n"/>
      <c r="D171" s="13" t="n"/>
      <c r="E171" s="13" t="n"/>
      <c r="F171" s="13" t="n"/>
      <c r="G171" s="13" t="n"/>
      <c r="H171" s="13" t="n"/>
      <c r="I171" s="13" t="n"/>
      <c r="J171" s="13" t="n"/>
    </row>
    <row r="172">
      <c r="B172" s="14" t="n"/>
      <c r="C172" s="13" t="n"/>
      <c r="D172" s="13" t="n"/>
      <c r="E172" s="13" t="n"/>
      <c r="F172" s="13" t="n"/>
      <c r="G172" s="13" t="n"/>
      <c r="H172" s="13" t="n"/>
      <c r="I172" s="13" t="n"/>
      <c r="J172" s="13" t="n"/>
    </row>
    <row r="173">
      <c r="B173" s="14" t="n"/>
      <c r="C173" s="13" t="n"/>
      <c r="D173" s="13" t="n"/>
      <c r="E173" s="13" t="n"/>
      <c r="F173" s="13" t="n"/>
      <c r="G173" s="13" t="n"/>
      <c r="H173" s="13" t="n"/>
      <c r="I173" s="13" t="n"/>
      <c r="J173" s="13" t="n"/>
    </row>
    <row r="174">
      <c r="B174" s="14" t="n"/>
      <c r="C174" s="13" t="n"/>
      <c r="D174" s="13" t="n"/>
      <c r="E174" s="13" t="n"/>
      <c r="F174" s="13" t="n"/>
      <c r="G174" s="13" t="n"/>
      <c r="H174" s="13" t="n"/>
      <c r="I174" s="13" t="n"/>
      <c r="J174" s="13" t="n"/>
    </row>
    <row r="175">
      <c r="B175" s="14" t="n"/>
      <c r="C175" s="13" t="n"/>
      <c r="D175" s="13" t="n"/>
      <c r="E175" s="13" t="n"/>
      <c r="F175" s="13" t="n"/>
      <c r="G175" s="13" t="n"/>
      <c r="H175" s="13" t="n"/>
      <c r="I175" s="13" t="n"/>
      <c r="J175" s="13" t="n"/>
    </row>
    <row r="176">
      <c r="B176" s="14" t="n"/>
      <c r="C176" s="13" t="n"/>
      <c r="D176" s="13" t="n"/>
      <c r="E176" s="13" t="n"/>
      <c r="F176" s="13" t="n"/>
      <c r="G176" s="13" t="n"/>
      <c r="H176" s="13" t="n"/>
      <c r="I176" s="13" t="n"/>
      <c r="J176" s="13" t="n"/>
    </row>
    <row r="177">
      <c r="B177" s="14" t="n"/>
      <c r="C177" s="13" t="n"/>
      <c r="D177" s="13" t="n"/>
      <c r="E177" s="13" t="n"/>
      <c r="F177" s="13" t="n"/>
      <c r="G177" s="13" t="n"/>
      <c r="H177" s="13" t="n"/>
      <c r="I177" s="13" t="n"/>
      <c r="J177" s="13" t="n"/>
    </row>
    <row r="178">
      <c r="B178" s="14" t="n"/>
      <c r="C178" s="13" t="n"/>
      <c r="D178" s="13" t="n"/>
      <c r="E178" s="13" t="n"/>
      <c r="F178" s="13" t="n"/>
      <c r="G178" s="13" t="n"/>
      <c r="H178" s="13" t="n"/>
      <c r="I178" s="13" t="n"/>
      <c r="J178" s="13" t="n"/>
    </row>
    <row r="179">
      <c r="B179" s="14" t="n"/>
      <c r="C179" s="13" t="n"/>
      <c r="D179" s="13" t="n"/>
      <c r="E179" s="13" t="n"/>
      <c r="F179" s="13" t="n"/>
      <c r="G179" s="13" t="n"/>
      <c r="H179" s="13" t="n"/>
      <c r="I179" s="13" t="n"/>
      <c r="J179" s="13" t="n"/>
    </row>
    <row r="180">
      <c r="B180" s="14" t="n"/>
      <c r="C180" s="13" t="n"/>
      <c r="D180" s="13" t="n"/>
      <c r="E180" s="13" t="n"/>
      <c r="F180" s="13" t="n"/>
      <c r="G180" s="13" t="n"/>
      <c r="H180" s="13" t="n"/>
      <c r="I180" s="13" t="n"/>
      <c r="J180" s="13" t="n"/>
    </row>
    <row r="181">
      <c r="B181" s="14" t="n"/>
      <c r="C181" s="13" t="n"/>
      <c r="D181" s="13" t="n"/>
      <c r="E181" s="13" t="n"/>
      <c r="F181" s="13" t="n"/>
      <c r="G181" s="13" t="n"/>
      <c r="H181" s="13" t="n"/>
      <c r="I181" s="13" t="n"/>
      <c r="J181" s="13" t="n"/>
    </row>
    <row r="182">
      <c r="B182" s="14" t="n"/>
      <c r="C182" s="13" t="n"/>
      <c r="D182" s="13" t="n"/>
      <c r="E182" s="13" t="n"/>
      <c r="F182" s="13" t="n"/>
      <c r="G182" s="13" t="n"/>
      <c r="H182" s="13" t="n"/>
      <c r="I182" s="13" t="n"/>
      <c r="J182" s="13" t="n"/>
    </row>
    <row r="183">
      <c r="B183" s="14" t="n"/>
      <c r="C183" s="13" t="n"/>
      <c r="D183" s="13" t="n"/>
      <c r="E183" s="13" t="n"/>
      <c r="F183" s="13" t="n"/>
      <c r="G183" s="13" t="n"/>
      <c r="H183" s="13" t="n"/>
      <c r="I183" s="13" t="n"/>
      <c r="J183" s="13" t="n"/>
    </row>
    <row r="184">
      <c r="B184" s="14" t="n"/>
      <c r="C184" s="13" t="n"/>
      <c r="D184" s="13" t="n"/>
      <c r="E184" s="13" t="n"/>
      <c r="F184" s="13" t="n"/>
      <c r="G184" s="13" t="n"/>
      <c r="H184" s="13" t="n"/>
      <c r="I184" s="13" t="n"/>
      <c r="J184" s="13" t="n"/>
    </row>
    <row r="185">
      <c r="B185" s="14" t="n"/>
      <c r="C185" s="13" t="n"/>
      <c r="D185" s="13" t="n"/>
      <c r="E185" s="13" t="n"/>
      <c r="F185" s="13" t="n"/>
      <c r="G185" s="13" t="n"/>
      <c r="H185" s="13" t="n"/>
      <c r="I185" s="13" t="n"/>
      <c r="J185" s="13" t="n"/>
    </row>
    <row r="186">
      <c r="B186" s="14" t="n"/>
      <c r="C186" s="13" t="n"/>
      <c r="D186" s="13" t="n"/>
      <c r="E186" s="13" t="n"/>
      <c r="F186" s="13" t="n"/>
      <c r="G186" s="13" t="n"/>
      <c r="H186" s="13" t="n"/>
      <c r="I186" s="13" t="n"/>
      <c r="J186" s="13" t="n"/>
    </row>
    <row r="187">
      <c r="B187" s="14" t="n"/>
      <c r="C187" s="13" t="n"/>
      <c r="D187" s="13" t="n"/>
      <c r="E187" s="13" t="n"/>
      <c r="F187" s="13" t="n"/>
      <c r="G187" s="13" t="n"/>
      <c r="H187" s="13" t="n"/>
      <c r="I187" s="13" t="n"/>
      <c r="J187" s="13" t="n"/>
    </row>
    <row r="188">
      <c r="B188" s="14" t="n"/>
      <c r="C188" s="13" t="n"/>
      <c r="D188" s="13" t="n"/>
      <c r="E188" s="13" t="n"/>
      <c r="F188" s="13" t="n"/>
      <c r="G188" s="13" t="n"/>
      <c r="H188" s="13" t="n"/>
      <c r="I188" s="13" t="n"/>
      <c r="J188" s="13" t="n"/>
    </row>
    <row r="189">
      <c r="B189" s="14" t="n"/>
      <c r="C189" s="13" t="n"/>
      <c r="D189" s="13" t="n"/>
      <c r="E189" s="13" t="n"/>
      <c r="F189" s="13" t="n"/>
      <c r="G189" s="13" t="n"/>
      <c r="H189" s="13" t="n"/>
      <c r="I189" s="13" t="n"/>
      <c r="J189" s="13" t="n"/>
    </row>
    <row r="190">
      <c r="B190" s="14" t="n"/>
      <c r="C190" s="13" t="n"/>
      <c r="D190" s="13" t="n"/>
      <c r="E190" s="13" t="n"/>
      <c r="F190" s="13" t="n"/>
      <c r="G190" s="13" t="n"/>
      <c r="H190" s="13" t="n"/>
      <c r="I190" s="13" t="n"/>
      <c r="J190" s="13" t="n"/>
    </row>
    <row r="191">
      <c r="B191" s="14" t="n"/>
      <c r="C191" s="13" t="n"/>
      <c r="D191" s="13" t="n"/>
      <c r="E191" s="13" t="n"/>
      <c r="F191" s="13" t="n"/>
      <c r="G191" s="13" t="n"/>
      <c r="H191" s="13" t="n"/>
      <c r="I191" s="13" t="n"/>
      <c r="J191" s="13" t="n"/>
    </row>
    <row r="192">
      <c r="B192" s="14" t="n"/>
      <c r="C192" s="13" t="n"/>
      <c r="D192" s="13" t="n"/>
      <c r="E192" s="13" t="n"/>
      <c r="F192" s="13" t="n"/>
      <c r="G192" s="13" t="n"/>
      <c r="H192" s="13" t="n"/>
      <c r="I192" s="13" t="n"/>
      <c r="J192" s="13" t="n"/>
    </row>
    <row r="193">
      <c r="B193" s="14" t="n"/>
      <c r="C193" s="13" t="n"/>
      <c r="D193" s="13" t="n"/>
      <c r="E193" s="13" t="n"/>
      <c r="F193" s="13" t="n"/>
      <c r="G193" s="13" t="n"/>
      <c r="H193" s="13" t="n"/>
      <c r="I193" s="13" t="n"/>
      <c r="J193" s="13" t="n"/>
    </row>
    <row r="194">
      <c r="B194" s="14" t="n"/>
      <c r="C194" s="13" t="n"/>
      <c r="D194" s="13" t="n"/>
      <c r="E194" s="13" t="n"/>
      <c r="F194" s="13" t="n"/>
      <c r="G194" s="13" t="n"/>
      <c r="H194" s="13" t="n"/>
      <c r="I194" s="13" t="n"/>
      <c r="J194" s="13" t="n"/>
    </row>
    <row r="195">
      <c r="B195" s="14" t="n"/>
      <c r="C195" s="13" t="n"/>
      <c r="D195" s="13" t="n"/>
      <c r="E195" s="13" t="n"/>
      <c r="F195" s="13" t="n"/>
      <c r="G195" s="13" t="n"/>
      <c r="H195" s="13" t="n"/>
      <c r="I195" s="13" t="n"/>
      <c r="J195" s="13" t="n"/>
    </row>
    <row r="196">
      <c r="B196" s="14" t="n"/>
      <c r="C196" s="13" t="n"/>
      <c r="D196" s="13" t="n"/>
      <c r="E196" s="13" t="n"/>
      <c r="F196" s="13" t="n"/>
      <c r="G196" s="13" t="n"/>
      <c r="H196" s="13" t="n"/>
      <c r="I196" s="13" t="n"/>
      <c r="J196" s="13" t="n"/>
    </row>
    <row r="197">
      <c r="B197" s="14" t="n"/>
      <c r="C197" s="13" t="n"/>
      <c r="D197" s="13" t="n"/>
      <c r="E197" s="13" t="n"/>
      <c r="F197" s="13" t="n"/>
      <c r="G197" s="13" t="n"/>
      <c r="H197" s="13" t="n"/>
      <c r="I197" s="13" t="n"/>
      <c r="J197" s="13" t="n"/>
    </row>
    <row r="198">
      <c r="B198" s="14" t="n"/>
      <c r="C198" s="13" t="n"/>
      <c r="D198" s="13" t="n"/>
      <c r="E198" s="13" t="n"/>
      <c r="F198" s="13" t="n"/>
      <c r="G198" s="13" t="n"/>
      <c r="H198" s="13" t="n"/>
      <c r="I198" s="13" t="n"/>
      <c r="J198" s="13" t="n"/>
    </row>
    <row r="199">
      <c r="B199" s="14" t="n"/>
      <c r="C199" s="13" t="n"/>
      <c r="D199" s="13" t="n"/>
      <c r="E199" s="13" t="n"/>
      <c r="F199" s="13" t="n"/>
      <c r="G199" s="13" t="n"/>
      <c r="H199" s="13" t="n"/>
      <c r="I199" s="13" t="n"/>
      <c r="J199" s="13" t="n"/>
    </row>
    <row r="200">
      <c r="B200" s="14" t="n"/>
      <c r="C200" s="13" t="n"/>
      <c r="D200" s="13" t="n"/>
      <c r="E200" s="13" t="n"/>
      <c r="F200" s="13" t="n"/>
      <c r="G200" s="13" t="n"/>
      <c r="H200" s="13" t="n"/>
      <c r="I200" s="13" t="n"/>
      <c r="J200" s="13" t="n"/>
    </row>
    <row r="201">
      <c r="B201" s="14" t="n"/>
      <c r="C201" s="13" t="n"/>
      <c r="D201" s="13" t="n"/>
      <c r="E201" s="13" t="n"/>
      <c r="F201" s="13" t="n"/>
      <c r="G201" s="13" t="n"/>
      <c r="H201" s="13" t="n"/>
      <c r="I201" s="13" t="n"/>
      <c r="J201" s="13" t="n"/>
    </row>
    <row r="202">
      <c r="B202" s="14" t="n"/>
      <c r="C202" s="13" t="n"/>
      <c r="D202" s="13" t="n"/>
      <c r="E202" s="13" t="n"/>
      <c r="F202" s="13" t="n"/>
      <c r="G202" s="13" t="n"/>
      <c r="H202" s="13" t="n"/>
      <c r="I202" s="13" t="n"/>
      <c r="J202" s="13" t="n"/>
    </row>
    <row r="203">
      <c r="B203" s="14" t="n"/>
      <c r="C203" s="13" t="n"/>
      <c r="D203" s="13" t="n"/>
      <c r="E203" s="13" t="n"/>
      <c r="F203" s="13" t="n"/>
      <c r="G203" s="13" t="n"/>
      <c r="H203" s="13" t="n"/>
      <c r="I203" s="13" t="n"/>
      <c r="J203" s="13" t="n"/>
    </row>
    <row r="204">
      <c r="B204" s="14" t="n"/>
      <c r="C204" s="13" t="n"/>
      <c r="D204" s="13" t="n"/>
      <c r="E204" s="13" t="n"/>
      <c r="F204" s="13" t="n"/>
      <c r="G204" s="13" t="n"/>
      <c r="H204" s="13" t="n"/>
      <c r="I204" s="13" t="n"/>
      <c r="J204" s="13" t="n"/>
    </row>
    <row r="205">
      <c r="B205" s="14" t="n"/>
      <c r="C205" s="13" t="n"/>
      <c r="D205" s="13" t="n"/>
      <c r="E205" s="13" t="n"/>
      <c r="F205" s="13" t="n"/>
      <c r="G205" s="13" t="n"/>
      <c r="H205" s="13" t="n"/>
      <c r="I205" s="13" t="n"/>
      <c r="J205" s="13" t="n"/>
    </row>
    <row r="206">
      <c r="B206" s="14" t="n"/>
      <c r="C206" s="13" t="n"/>
      <c r="D206" s="13" t="n"/>
      <c r="E206" s="13" t="n"/>
      <c r="F206" s="13" t="n"/>
      <c r="G206" s="13" t="n"/>
      <c r="H206" s="13" t="n"/>
      <c r="I206" s="13" t="n"/>
      <c r="J206" s="13" t="n"/>
    </row>
  </sheetData>
  <dataValidations count="2">
    <dataValidation sqref="C7:C206" showDropDown="0" showInputMessage="0" showErrorMessage="0" allowBlank="1" type="list">
      <formula1>=Applications!$B$7:$B$306</formula1>
    </dataValidation>
    <dataValidation sqref="D7:D206" showDropDown="0" showInputMessage="0" showErrorMessage="0" allowBlank="1" type="list">
      <formula1>"Recruiter screen,Hiring manager,Technical / case,Panel,Final,Other"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CalcHub Templates</dc:creator>
  <dc:title xmlns:dc="http://purl.org/dc/elements/1.1/">Job Application Tracker (Free Lite)</dc:title>
  <dcterms:created xmlns:dcterms="http://purl.org/dc/terms/" xmlns:xsi="http://www.w3.org/2001/XMLSchema-instance" xsi:type="dcterms:W3CDTF">2026-10-23T17:40:02Z</dcterms:created>
  <dcterms:modified xmlns:dcterms="http://purl.org/dc/terms/" xmlns:xsi="http://www.w3.org/2001/XMLSchema-instance" xsi:type="dcterms:W3CDTF">2026-10-23T19:02:15Z</dcterms:modified>
</cp:coreProperties>
</file>